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ate.sharepoint.com/sites/AthleticsCommunications/Shared Documents/General/Softball/Historic Stats/Research Files/"/>
    </mc:Choice>
  </mc:AlternateContent>
  <xr:revisionPtr revIDLastSave="106" documentId="8_{6F8E74BD-72D4-41FF-8993-3BC5B07B739D}" xr6:coauthVersionLast="47" xr6:coauthVersionMax="47" xr10:uidLastSave="{184EC64D-298B-499A-B409-003D4FA15D98}"/>
  <bookViews>
    <workbookView xWindow="-108" yWindow="-108" windowWidth="23256" windowHeight="12456" xr2:uid="{00000000-000D-0000-FFFF-FFFF00000000}"/>
  </bookViews>
  <sheets>
    <sheet name="Hitting" sheetId="1" r:id="rId1"/>
    <sheet name="Pitching" sheetId="2" r:id="rId2"/>
  </sheets>
  <definedNames>
    <definedName name="_xlnm._FilterDatabase" localSheetId="0" hidden="1">Hitting!$B$1:$V$4</definedName>
    <definedName name="_xlnm._FilterDatabase" localSheetId="1" hidden="1">Pitching!$A$1:$Y$45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  <c r="U6" i="1"/>
  <c r="T6" i="1"/>
  <c r="S6" i="1"/>
  <c r="Q6" i="1"/>
  <c r="R5" i="1"/>
  <c r="P6" i="1"/>
  <c r="O6" i="1"/>
  <c r="M5" i="1"/>
  <c r="N5" i="1" s="1"/>
  <c r="L6" i="1"/>
  <c r="K6" i="1"/>
  <c r="J6" i="1"/>
  <c r="I6" i="1"/>
  <c r="H6" i="1"/>
  <c r="G6" i="1"/>
  <c r="F6" i="1"/>
  <c r="E6" i="1"/>
  <c r="D6" i="1"/>
  <c r="C5" i="1"/>
  <c r="R2" i="1" l="1"/>
  <c r="R3" i="1"/>
  <c r="R4" i="1"/>
  <c r="R6" i="1"/>
  <c r="M3" i="1"/>
  <c r="M4" i="1"/>
  <c r="N4" i="1" s="1"/>
  <c r="M6" i="1"/>
  <c r="N6" i="1" s="1"/>
  <c r="M2" i="1"/>
  <c r="C6" i="1" l="1"/>
  <c r="C2" i="1"/>
  <c r="C4" i="1"/>
  <c r="T11" i="2"/>
  <c r="B2" i="2"/>
  <c r="B3" i="2"/>
  <c r="B4" i="2"/>
  <c r="B5" i="2"/>
  <c r="B6" i="2"/>
  <c r="B8" i="2"/>
  <c r="B9" i="2"/>
  <c r="B7" i="2"/>
  <c r="B10" i="2"/>
  <c r="B12" i="2"/>
  <c r="B13" i="2"/>
  <c r="B14" i="2"/>
  <c r="B15" i="2"/>
  <c r="B16" i="2"/>
  <c r="B17" i="2"/>
  <c r="B18" i="2"/>
  <c r="B19" i="2"/>
  <c r="B20" i="2"/>
  <c r="B21" i="2"/>
  <c r="B22" i="2"/>
  <c r="B24" i="2"/>
  <c r="B23" i="2"/>
  <c r="B25" i="2"/>
  <c r="B26" i="2"/>
  <c r="B27" i="2"/>
  <c r="B28" i="2"/>
  <c r="B11" i="2"/>
  <c r="B29" i="2"/>
  <c r="B30" i="2"/>
  <c r="B32" i="2"/>
  <c r="B31" i="2"/>
  <c r="B33" i="2"/>
  <c r="B34" i="2"/>
  <c r="B35" i="2"/>
  <c r="B36" i="2"/>
  <c r="B37" i="2"/>
  <c r="B38" i="2"/>
  <c r="B39" i="2"/>
  <c r="B41" i="2"/>
  <c r="B40" i="2"/>
  <c r="B42" i="2"/>
  <c r="B43" i="2"/>
  <c r="B44" i="2"/>
  <c r="B45" i="2"/>
  <c r="T10" i="2"/>
  <c r="T12" i="2"/>
  <c r="T13" i="2"/>
  <c r="T15" i="2"/>
  <c r="T16" i="2"/>
  <c r="T18" i="2"/>
  <c r="T19" i="2"/>
  <c r="T20" i="2"/>
  <c r="T21" i="2"/>
  <c r="T22" i="2"/>
  <c r="T24" i="2"/>
  <c r="T23" i="2"/>
  <c r="T25" i="2"/>
  <c r="T26" i="2"/>
  <c r="T27" i="2"/>
  <c r="T29" i="2"/>
  <c r="T30" i="2"/>
  <c r="T33" i="2"/>
  <c r="T35" i="2"/>
  <c r="T36" i="2"/>
  <c r="T37" i="2"/>
  <c r="T39" i="2"/>
  <c r="T40" i="2"/>
  <c r="T42" i="2"/>
  <c r="T43" i="2"/>
  <c r="T44" i="2"/>
  <c r="T45" i="2"/>
  <c r="T2" i="2"/>
  <c r="T3" i="2"/>
  <c r="T4" i="2"/>
  <c r="T5" i="2"/>
  <c r="T6" i="2"/>
  <c r="T8" i="2"/>
  <c r="T9" i="2"/>
  <c r="T7" i="2"/>
  <c r="N2" i="1"/>
</calcChain>
</file>

<file path=xl/sharedStrings.xml><?xml version="1.0" encoding="utf-8"?>
<sst xmlns="http://schemas.openxmlformats.org/spreadsheetml/2006/main" count="102" uniqueCount="92">
  <si>
    <t>Name</t>
  </si>
  <si>
    <t>avg</t>
  </si>
  <si>
    <t>gp</t>
  </si>
  <si>
    <t>gs</t>
  </si>
  <si>
    <t>ab</t>
  </si>
  <si>
    <t>r</t>
  </si>
  <si>
    <t>h</t>
  </si>
  <si>
    <t>2b</t>
  </si>
  <si>
    <t>3b</t>
  </si>
  <si>
    <t>hr</t>
  </si>
  <si>
    <t>rbi</t>
  </si>
  <si>
    <t>tb</t>
  </si>
  <si>
    <t>slg%</t>
  </si>
  <si>
    <t>bb</t>
  </si>
  <si>
    <t>hbp</t>
  </si>
  <si>
    <t>so</t>
  </si>
  <si>
    <t>ob%</t>
  </si>
  <si>
    <t>sf</t>
  </si>
  <si>
    <t>sh</t>
  </si>
  <si>
    <t>sb</t>
  </si>
  <si>
    <t>att</t>
  </si>
  <si>
    <t>Kasey Whitehead (2000-2001)</t>
  </si>
  <si>
    <t>Alexis Silkwood (2014-2015)</t>
  </si>
  <si>
    <t>Jennifer Nelson (2000-2001)</t>
  </si>
  <si>
    <t>Ragan Blake (2005-2006)</t>
  </si>
  <si>
    <t>Kim Davis (1985-1986)</t>
  </si>
  <si>
    <t>Jennifer Pursell (2000-2001)</t>
  </si>
  <si>
    <t>PITCHING</t>
  </si>
  <si>
    <t>era</t>
  </si>
  <si>
    <t>wins</t>
  </si>
  <si>
    <t>loss</t>
  </si>
  <si>
    <t>app</t>
  </si>
  <si>
    <t>cg</t>
  </si>
  <si>
    <t>sho</t>
  </si>
  <si>
    <t>sv</t>
  </si>
  <si>
    <t>ip</t>
  </si>
  <si>
    <t>er</t>
  </si>
  <si>
    <t>bf</t>
  </si>
  <si>
    <t>bavg</t>
  </si>
  <si>
    <t>wp</t>
  </si>
  <si>
    <t>bk</t>
  </si>
  <si>
    <t>sfa</t>
  </si>
  <si>
    <t>sha</t>
  </si>
  <si>
    <t>Addison Purvis (2021)</t>
  </si>
  <si>
    <t>Alicia Judd (1997-1998)</t>
  </si>
  <si>
    <t xml:space="preserve">Alyssa Loza (2017-2018) </t>
  </si>
  <si>
    <t>Aspen Wesley (2020-2021)</t>
  </si>
  <si>
    <t>Bri Bower (2022-2023)</t>
  </si>
  <si>
    <t>Cassady Knudsen (2015-2016)</t>
  </si>
  <si>
    <t>Cathy Pippins (1986)</t>
  </si>
  <si>
    <t>Cori Cooper (2016)</t>
  </si>
  <si>
    <t>Elizabeth Woolven (2008-2009)</t>
  </si>
  <si>
    <t>Emily Mitchell (2018)</t>
  </si>
  <si>
    <t>Emily Williams (2018-2019)</t>
  </si>
  <si>
    <t>Holly Ward (2015-2016)</t>
  </si>
  <si>
    <t>Iyhia McMichael (2001)</t>
  </si>
  <si>
    <t>Jacey Punches (2013-2014)</t>
  </si>
  <si>
    <t>Janice DeNomie (1983)</t>
  </si>
  <si>
    <t>Jessie Bailey (2007)</t>
  </si>
  <si>
    <t>Josey Marron (2023)</t>
  </si>
  <si>
    <t>Kathleen Tindle (1986)</t>
  </si>
  <si>
    <t>Kayla Boseman (2019)</t>
  </si>
  <si>
    <t>Kayla Calvert (1999)</t>
  </si>
  <si>
    <t>Kelli Miller (2004-2005)</t>
  </si>
  <si>
    <t>Kellie Wilkerson (1999-2001)</t>
  </si>
  <si>
    <t>Krystal Tillman (2002-2003)</t>
  </si>
  <si>
    <t>Kylie Taylor (2021)</t>
  </si>
  <si>
    <t>Kylie Vry (2010-2011)</t>
  </si>
  <si>
    <t>Lindsey Dunlap (2009-2010)</t>
  </si>
  <si>
    <t>Mackenzie Toler (2014-2015)</t>
  </si>
  <si>
    <t>Melissa Massey (2002-2003)</t>
  </si>
  <si>
    <t>Reis Beuerlein (2023)</t>
  </si>
  <si>
    <t>Rhonda Miller (1984)</t>
  </si>
  <si>
    <t>Shana Sherrod (2011-2012)</t>
  </si>
  <si>
    <t>Sharon Hooper(1984-1985)</t>
  </si>
  <si>
    <t>Stephanie Becker (2010-2011)</t>
  </si>
  <si>
    <t>Stephanie Comeaux (2004-2005)</t>
  </si>
  <si>
    <t>Stephanie Owens (2003)</t>
  </si>
  <si>
    <t>Summer Delaneuville (2003)</t>
  </si>
  <si>
    <t>Susan Akins (1983)</t>
  </si>
  <si>
    <t>Vicki Bonar (1984-1985)</t>
  </si>
  <si>
    <t>2022 Pan American Championship</t>
  </si>
  <si>
    <t>Location</t>
  </si>
  <si>
    <t>Guatemala City, Guatemala</t>
  </si>
  <si>
    <t>TOTAL</t>
  </si>
  <si>
    <t>2023 WBSC World Cup Group Stage</t>
  </si>
  <si>
    <t>Fingal-Dublin, Ireland</t>
  </si>
  <si>
    <t>2023 Pan American Games</t>
  </si>
  <si>
    <t>Santiago, Chile</t>
  </si>
  <si>
    <t>--</t>
  </si>
  <si>
    <t>2024 WBSC World Cup Finals</t>
  </si>
  <si>
    <t>Castions di Strada,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</si>
</sst>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</font>
    <font>
      <sz val="10"/>
      <color rgb="FF000000"/>
      <name val="Calibri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8" fillId="2" borderId="0" xfId="0" applyFont="1" applyFill="1"/>
    <xf numFmtId="2" fontId="8" fillId="2" borderId="0" xfId="0" applyNumberFormat="1" applyFont="1" applyFill="1"/>
    <xf numFmtId="164" fontId="8" fillId="2" borderId="0" xfId="0" applyNumberFormat="1" applyFont="1" applyFill="1"/>
    <xf numFmtId="2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0" fillId="0" borderId="0" xfId="0" applyFont="1"/>
    <xf numFmtId="0" fontId="11" fillId="3" borderId="0" xfId="0" applyFont="1" applyFill="1"/>
    <xf numFmtId="164" fontId="12" fillId="3" borderId="0" xfId="0" applyNumberFormat="1" applyFont="1" applyFill="1"/>
    <xf numFmtId="0" fontId="12" fillId="3" borderId="0" xfId="0" applyFont="1" applyFill="1"/>
    <xf numFmtId="164" fontId="8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pane ySplit="1" topLeftCell="A2" activePane="bottomLeft" state="frozen"/>
      <selection pane="bottomLeft" activeCell="R5" sqref="R5"/>
    </sheetView>
  </sheetViews>
  <sheetFormatPr defaultRowHeight="14.4" x14ac:dyDescent="0.3"/>
  <cols>
    <col min="1" max="1" width="28.109375" bestFit="1" customWidth="1"/>
    <col min="2" max="2" width="26.88671875" bestFit="1" customWidth="1"/>
    <col min="3" max="3" width="10.44140625" bestFit="1" customWidth="1"/>
    <col min="4" max="4" width="10.44140625" customWidth="1"/>
    <col min="5" max="5" width="9.33203125" bestFit="1" customWidth="1"/>
  </cols>
  <sheetData>
    <row r="1" spans="1:22" s="4" customFormat="1" x14ac:dyDescent="0.3">
      <c r="A1" s="6" t="s">
        <v>0</v>
      </c>
      <c r="B1" s="6" t="s">
        <v>82</v>
      </c>
      <c r="C1" s="7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x14ac:dyDescent="0.3">
      <c r="A2" s="17" t="s">
        <v>81</v>
      </c>
      <c r="B2" s="17" t="s">
        <v>83</v>
      </c>
      <c r="C2" s="8">
        <f t="shared" ref="C2:C6" si="0">H2/F2</f>
        <v>0.41176470588235292</v>
      </c>
      <c r="D2" s="9">
        <v>9</v>
      </c>
      <c r="E2" s="9">
        <v>9</v>
      </c>
      <c r="F2" s="9">
        <v>17</v>
      </c>
      <c r="G2" s="9">
        <v>9</v>
      </c>
      <c r="H2" s="9">
        <v>7</v>
      </c>
      <c r="I2" s="9">
        <v>1</v>
      </c>
      <c r="J2" s="9">
        <v>0</v>
      </c>
      <c r="K2" s="9">
        <v>3</v>
      </c>
      <c r="L2" s="9">
        <v>13</v>
      </c>
      <c r="M2" s="9">
        <f>H2+I2+(2*J2)+(3*K2)</f>
        <v>17</v>
      </c>
      <c r="N2" s="8">
        <f t="shared" ref="N2:N6" si="1">M2/F2</f>
        <v>1</v>
      </c>
      <c r="O2" s="9">
        <v>10</v>
      </c>
      <c r="P2" s="9">
        <v>3</v>
      </c>
      <c r="Q2" s="9">
        <v>3</v>
      </c>
      <c r="R2" s="8">
        <f>(O2+P2+H2)/(O2+P2+F2)</f>
        <v>0.66666666666666663</v>
      </c>
      <c r="S2" s="9">
        <v>0</v>
      </c>
      <c r="T2" s="9">
        <v>0</v>
      </c>
      <c r="U2" s="9">
        <v>0</v>
      </c>
      <c r="V2" s="9">
        <v>0</v>
      </c>
    </row>
    <row r="3" spans="1:22" x14ac:dyDescent="0.3">
      <c r="A3" s="17" t="s">
        <v>85</v>
      </c>
      <c r="B3" s="17" t="s">
        <v>86</v>
      </c>
      <c r="C3" s="21" t="s">
        <v>89</v>
      </c>
      <c r="D3" s="9">
        <v>3</v>
      </c>
      <c r="E3" s="9">
        <v>0</v>
      </c>
      <c r="F3" s="9">
        <v>0</v>
      </c>
      <c r="G3" s="9">
        <v>1</v>
      </c>
      <c r="H3" s="9">
        <v>0</v>
      </c>
      <c r="I3" s="9">
        <v>0</v>
      </c>
      <c r="J3" s="9">
        <v>0</v>
      </c>
      <c r="K3" s="9">
        <v>0</v>
      </c>
      <c r="L3" s="9">
        <v>1</v>
      </c>
      <c r="M3" s="9">
        <f t="shared" ref="M3:M6" si="2">H3+I3+(2*J3)+(3*K3)</f>
        <v>0</v>
      </c>
      <c r="N3" s="21" t="s">
        <v>89</v>
      </c>
      <c r="O3" s="9">
        <v>2</v>
      </c>
      <c r="P3" s="9">
        <v>1</v>
      </c>
      <c r="Q3" s="9">
        <v>0</v>
      </c>
      <c r="R3" s="8">
        <f>(O3+P3+H3)/(O3+P3+F3)</f>
        <v>1</v>
      </c>
      <c r="S3" s="9">
        <v>0</v>
      </c>
      <c r="T3" s="9">
        <v>0</v>
      </c>
      <c r="U3" s="9">
        <v>0</v>
      </c>
      <c r="V3" s="9">
        <v>0</v>
      </c>
    </row>
    <row r="4" spans="1:22" x14ac:dyDescent="0.3">
      <c r="A4" s="17" t="s">
        <v>87</v>
      </c>
      <c r="B4" s="17" t="s">
        <v>88</v>
      </c>
      <c r="C4" s="8">
        <f t="shared" si="0"/>
        <v>0.16666666666666666</v>
      </c>
      <c r="D4" s="9">
        <v>5</v>
      </c>
      <c r="E4" s="9">
        <v>2</v>
      </c>
      <c r="F4" s="9">
        <v>6</v>
      </c>
      <c r="G4" s="9">
        <v>3</v>
      </c>
      <c r="H4" s="9">
        <v>1</v>
      </c>
      <c r="I4" s="9">
        <v>0</v>
      </c>
      <c r="J4" s="9">
        <v>0</v>
      </c>
      <c r="K4" s="9">
        <v>1</v>
      </c>
      <c r="L4" s="9">
        <v>3</v>
      </c>
      <c r="M4" s="9">
        <f t="shared" si="2"/>
        <v>4</v>
      </c>
      <c r="N4" s="8">
        <f t="shared" si="1"/>
        <v>0.66666666666666663</v>
      </c>
      <c r="O4" s="9">
        <v>2</v>
      </c>
      <c r="P4" s="9">
        <v>1</v>
      </c>
      <c r="Q4" s="9">
        <v>1</v>
      </c>
      <c r="R4" s="8">
        <f>(O4+P4+H4)/(O4+P4+F4)</f>
        <v>0.44444444444444442</v>
      </c>
      <c r="S4" s="9">
        <v>0</v>
      </c>
      <c r="T4" s="9">
        <v>0</v>
      </c>
      <c r="U4" s="9">
        <v>0</v>
      </c>
      <c r="V4" s="9">
        <v>0</v>
      </c>
    </row>
    <row r="5" spans="1:22" x14ac:dyDescent="0.3">
      <c r="A5" s="17" t="s">
        <v>90</v>
      </c>
      <c r="B5" s="17" t="s">
        <v>91</v>
      </c>
      <c r="C5" s="8">
        <f t="shared" si="0"/>
        <v>0</v>
      </c>
      <c r="D5" s="9">
        <v>2</v>
      </c>
      <c r="E5" s="9">
        <v>0</v>
      </c>
      <c r="F5" s="9">
        <v>4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f t="shared" ref="M5" si="3">H5+I5+(2*J5)+(3*K5)</f>
        <v>0</v>
      </c>
      <c r="N5" s="8">
        <f t="shared" ref="N5" si="4">M5/F5</f>
        <v>0</v>
      </c>
      <c r="O5" s="9">
        <v>0</v>
      </c>
      <c r="P5" s="9">
        <v>0</v>
      </c>
      <c r="Q5" s="9">
        <v>1</v>
      </c>
      <c r="R5" s="8">
        <f>(O5+P5+H5)/(O5+P5+F5)</f>
        <v>0</v>
      </c>
      <c r="S5" s="9">
        <v>0</v>
      </c>
      <c r="T5" s="9">
        <v>0</v>
      </c>
      <c r="U5" s="9">
        <v>0</v>
      </c>
      <c r="V5" s="9">
        <v>0</v>
      </c>
    </row>
    <row r="6" spans="1:22" x14ac:dyDescent="0.3">
      <c r="A6" s="18" t="s">
        <v>84</v>
      </c>
      <c r="B6" s="18"/>
      <c r="C6" s="19">
        <f t="shared" si="0"/>
        <v>0.29629629629629628</v>
      </c>
      <c r="D6" s="18">
        <f t="shared" ref="D6:L6" si="5">SUM(D2:D5)</f>
        <v>19</v>
      </c>
      <c r="E6" s="18">
        <f t="shared" si="5"/>
        <v>11</v>
      </c>
      <c r="F6" s="18">
        <f t="shared" si="5"/>
        <v>27</v>
      </c>
      <c r="G6" s="18">
        <f t="shared" si="5"/>
        <v>13</v>
      </c>
      <c r="H6" s="18">
        <f t="shared" si="5"/>
        <v>8</v>
      </c>
      <c r="I6" s="18">
        <f t="shared" si="5"/>
        <v>1</v>
      </c>
      <c r="J6" s="18">
        <f t="shared" si="5"/>
        <v>0</v>
      </c>
      <c r="K6" s="18">
        <f t="shared" si="5"/>
        <v>4</v>
      </c>
      <c r="L6" s="18">
        <f t="shared" si="5"/>
        <v>17</v>
      </c>
      <c r="M6" s="20">
        <f t="shared" si="2"/>
        <v>21</v>
      </c>
      <c r="N6" s="19">
        <f t="shared" si="1"/>
        <v>0.77777777777777779</v>
      </c>
      <c r="O6" s="18">
        <f>SUM(O2:O5)</f>
        <v>14</v>
      </c>
      <c r="P6" s="18">
        <f>SUM(P2:P5)</f>
        <v>5</v>
      </c>
      <c r="Q6" s="18">
        <f>SUM(Q2:Q5)</f>
        <v>5</v>
      </c>
      <c r="R6" s="19">
        <f>(O6+P6+H6)/(O6+P6+F6)</f>
        <v>0.58695652173913049</v>
      </c>
      <c r="S6" s="18">
        <f>SUM(S2:S5)</f>
        <v>0</v>
      </c>
      <c r="T6" s="18">
        <f>SUM(T2:T5)</f>
        <v>0</v>
      </c>
      <c r="U6" s="18">
        <f>SUM(U2:U5)</f>
        <v>0</v>
      </c>
      <c r="V6" s="18">
        <f>SUM(V2:V5)</f>
        <v>0</v>
      </c>
    </row>
  </sheetData>
  <autoFilter ref="B1:V4" xr:uid="{00000000-0001-0000-0000-000000000000}">
    <sortState xmlns:xlrd2="http://schemas.microsoft.com/office/spreadsheetml/2017/richdata2" ref="B2:V4">
      <sortCondition descending="1" ref="L1:L4"/>
    </sortState>
  </autoFilter>
  <pageMargins left="0.25" right="0.25" top="0.75" bottom="0.75" header="0.3" footer="0.3"/>
  <pageSetup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15FB-0A19-45A7-87FB-F430C252F91D}">
  <dimension ref="A1:Y45"/>
  <sheetViews>
    <sheetView workbookViewId="0">
      <pane ySplit="1" topLeftCell="A2" activePane="bottomLeft" state="frozen"/>
      <selection pane="bottomLeft" activeCell="Z7" sqref="Z7"/>
    </sheetView>
  </sheetViews>
  <sheetFormatPr defaultRowHeight="14.4" x14ac:dyDescent="0.3"/>
  <cols>
    <col min="1" max="1" width="26.44140625" bestFit="1" customWidth="1"/>
  </cols>
  <sheetData>
    <row r="1" spans="1:25" s="4" customFormat="1" x14ac:dyDescent="0.3">
      <c r="A1" s="6" t="s">
        <v>27</v>
      </c>
      <c r="B1" s="7" t="s">
        <v>28</v>
      </c>
      <c r="C1" s="6" t="s">
        <v>29</v>
      </c>
      <c r="D1" s="6" t="s">
        <v>30</v>
      </c>
      <c r="E1" s="6" t="s">
        <v>31</v>
      </c>
      <c r="F1" s="6" t="s">
        <v>3</v>
      </c>
      <c r="G1" s="6" t="s">
        <v>32</v>
      </c>
      <c r="H1" s="6" t="s">
        <v>33</v>
      </c>
      <c r="I1" s="6" t="s">
        <v>34</v>
      </c>
      <c r="J1" s="6" t="s">
        <v>35</v>
      </c>
      <c r="K1" s="6" t="s">
        <v>6</v>
      </c>
      <c r="L1" s="6" t="s">
        <v>5</v>
      </c>
      <c r="M1" s="6" t="s">
        <v>36</v>
      </c>
      <c r="N1" s="6" t="s">
        <v>13</v>
      </c>
      <c r="O1" s="6" t="s">
        <v>15</v>
      </c>
      <c r="P1" s="6" t="s">
        <v>7</v>
      </c>
      <c r="Q1" s="6" t="s">
        <v>8</v>
      </c>
      <c r="R1" s="6" t="s">
        <v>9</v>
      </c>
      <c r="S1" s="6" t="s">
        <v>37</v>
      </c>
      <c r="T1" s="7" t="s">
        <v>38</v>
      </c>
      <c r="U1" s="6" t="s">
        <v>39</v>
      </c>
      <c r="V1" s="6" t="s">
        <v>14</v>
      </c>
      <c r="W1" s="6" t="s">
        <v>40</v>
      </c>
      <c r="X1" s="6" t="s">
        <v>41</v>
      </c>
      <c r="Y1" s="6" t="s">
        <v>42</v>
      </c>
    </row>
    <row r="2" spans="1:25" x14ac:dyDescent="0.3">
      <c r="A2" s="9" t="s">
        <v>22</v>
      </c>
      <c r="B2" s="10">
        <f t="shared" ref="B2:B45" si="0">(M2/J2)*7</f>
        <v>2.5912596401028276</v>
      </c>
      <c r="C2" s="9">
        <v>40</v>
      </c>
      <c r="D2" s="9">
        <v>24</v>
      </c>
      <c r="E2" s="9">
        <v>83</v>
      </c>
      <c r="F2" s="9">
        <v>55</v>
      </c>
      <c r="G2" s="9">
        <v>33</v>
      </c>
      <c r="H2" s="9">
        <v>10</v>
      </c>
      <c r="I2" s="9">
        <v>4</v>
      </c>
      <c r="J2" s="10">
        <v>389</v>
      </c>
      <c r="K2" s="9">
        <v>330</v>
      </c>
      <c r="L2" s="9">
        <v>186</v>
      </c>
      <c r="M2" s="9">
        <v>144</v>
      </c>
      <c r="N2" s="9">
        <v>164</v>
      </c>
      <c r="O2" s="9">
        <v>383</v>
      </c>
      <c r="P2" s="9">
        <v>47</v>
      </c>
      <c r="Q2" s="9">
        <v>7</v>
      </c>
      <c r="R2" s="9">
        <v>37</v>
      </c>
      <c r="S2" s="9">
        <v>1690</v>
      </c>
      <c r="T2" s="8">
        <f t="shared" ref="T2:T13" si="1">K2/(S2-N2-X2-Y2-V2)</f>
        <v>0.22525597269624573</v>
      </c>
      <c r="U2" s="9">
        <v>20</v>
      </c>
      <c r="V2" s="9">
        <v>30</v>
      </c>
      <c r="W2" s="9">
        <v>6</v>
      </c>
      <c r="X2" s="9">
        <v>8</v>
      </c>
      <c r="Y2" s="9">
        <v>23</v>
      </c>
    </row>
    <row r="3" spans="1:25" x14ac:dyDescent="0.3">
      <c r="A3" s="9" t="s">
        <v>26</v>
      </c>
      <c r="B3" s="10">
        <f t="shared" si="0"/>
        <v>1.9860558207051267</v>
      </c>
      <c r="C3" s="9">
        <v>42</v>
      </c>
      <c r="D3" s="9">
        <v>29</v>
      </c>
      <c r="E3" s="9">
        <v>93</v>
      </c>
      <c r="F3" s="9">
        <v>66</v>
      </c>
      <c r="G3" s="9">
        <v>36</v>
      </c>
      <c r="H3" s="9">
        <v>10</v>
      </c>
      <c r="I3" s="9">
        <v>7</v>
      </c>
      <c r="J3" s="10">
        <v>454.67</v>
      </c>
      <c r="K3" s="9">
        <v>404</v>
      </c>
      <c r="L3" s="9">
        <v>164</v>
      </c>
      <c r="M3" s="9">
        <v>129</v>
      </c>
      <c r="N3" s="9">
        <v>90</v>
      </c>
      <c r="O3" s="9">
        <v>250</v>
      </c>
      <c r="P3" s="9">
        <v>68</v>
      </c>
      <c r="Q3" s="9">
        <v>9</v>
      </c>
      <c r="R3" s="9">
        <v>13</v>
      </c>
      <c r="S3" s="9">
        <v>836</v>
      </c>
      <c r="T3" s="8">
        <f t="shared" si="1"/>
        <v>0.60751879699248124</v>
      </c>
      <c r="U3" s="9">
        <v>3</v>
      </c>
      <c r="V3" s="9">
        <v>24</v>
      </c>
      <c r="W3" s="9">
        <v>0</v>
      </c>
      <c r="X3" s="9">
        <v>8</v>
      </c>
      <c r="Y3" s="9">
        <v>49</v>
      </c>
    </row>
    <row r="4" spans="1:25" x14ac:dyDescent="0.3">
      <c r="A4" s="9" t="s">
        <v>24</v>
      </c>
      <c r="B4" s="10">
        <f t="shared" si="0"/>
        <v>2.0487541880078561</v>
      </c>
      <c r="C4" s="9">
        <v>20</v>
      </c>
      <c r="D4" s="9">
        <v>18</v>
      </c>
      <c r="E4" s="9">
        <v>65</v>
      </c>
      <c r="F4" s="9">
        <v>31</v>
      </c>
      <c r="G4" s="9">
        <v>20</v>
      </c>
      <c r="H4" s="9">
        <v>7</v>
      </c>
      <c r="I4" s="9">
        <v>7</v>
      </c>
      <c r="J4" s="10">
        <v>259.67</v>
      </c>
      <c r="K4" s="9">
        <v>224</v>
      </c>
      <c r="L4" s="9">
        <v>108</v>
      </c>
      <c r="M4" s="9">
        <v>76</v>
      </c>
      <c r="N4" s="9">
        <v>57</v>
      </c>
      <c r="O4" s="9">
        <v>241</v>
      </c>
      <c r="P4" s="9">
        <v>43</v>
      </c>
      <c r="Q4" s="9">
        <v>8</v>
      </c>
      <c r="R4" s="9">
        <v>28</v>
      </c>
      <c r="S4" s="9">
        <v>1084</v>
      </c>
      <c r="T4" s="8">
        <f t="shared" si="1"/>
        <v>0.22880490296220635</v>
      </c>
      <c r="U4" s="9">
        <v>18</v>
      </c>
      <c r="V4" s="9">
        <v>7</v>
      </c>
      <c r="W4" s="9">
        <v>0</v>
      </c>
      <c r="X4" s="9">
        <v>9</v>
      </c>
      <c r="Y4" s="9">
        <v>32</v>
      </c>
    </row>
    <row r="5" spans="1:25" x14ac:dyDescent="0.3">
      <c r="A5" s="9" t="s">
        <v>68</v>
      </c>
      <c r="B5" s="10">
        <f t="shared" si="0"/>
        <v>3.7833954777135435</v>
      </c>
      <c r="C5" s="9">
        <v>22</v>
      </c>
      <c r="D5" s="9">
        <v>24</v>
      </c>
      <c r="E5" s="9">
        <v>63</v>
      </c>
      <c r="F5" s="9">
        <v>41</v>
      </c>
      <c r="G5" s="9">
        <v>24</v>
      </c>
      <c r="H5" s="9">
        <v>4</v>
      </c>
      <c r="I5" s="9">
        <v>6</v>
      </c>
      <c r="J5" s="10">
        <v>292.33</v>
      </c>
      <c r="K5" s="9">
        <v>267</v>
      </c>
      <c r="L5" s="9">
        <v>170</v>
      </c>
      <c r="M5" s="9">
        <v>158</v>
      </c>
      <c r="N5" s="9">
        <v>145</v>
      </c>
      <c r="O5" s="9">
        <v>230</v>
      </c>
      <c r="P5" s="9">
        <v>36</v>
      </c>
      <c r="Q5" s="9">
        <v>9</v>
      </c>
      <c r="R5" s="9">
        <v>44</v>
      </c>
      <c r="S5" s="9">
        <v>1316</v>
      </c>
      <c r="T5" s="8">
        <f t="shared" si="1"/>
        <v>0.24563017479300828</v>
      </c>
      <c r="U5" s="9">
        <v>15</v>
      </c>
      <c r="V5" s="9">
        <v>42</v>
      </c>
      <c r="W5" s="9">
        <v>0</v>
      </c>
      <c r="X5" s="9">
        <v>9</v>
      </c>
      <c r="Y5" s="9">
        <v>33</v>
      </c>
    </row>
    <row r="6" spans="1:25" x14ac:dyDescent="0.3">
      <c r="A6" s="9" t="s">
        <v>53</v>
      </c>
      <c r="B6" s="10">
        <f t="shared" si="0"/>
        <v>2.625</v>
      </c>
      <c r="C6" s="9">
        <v>20</v>
      </c>
      <c r="D6" s="9">
        <v>11</v>
      </c>
      <c r="E6" s="9">
        <v>57</v>
      </c>
      <c r="F6" s="9">
        <v>41</v>
      </c>
      <c r="G6" s="9">
        <v>15</v>
      </c>
      <c r="H6" s="9">
        <v>4</v>
      </c>
      <c r="I6" s="9">
        <v>5</v>
      </c>
      <c r="J6" s="10">
        <v>224</v>
      </c>
      <c r="K6" s="9">
        <v>171</v>
      </c>
      <c r="L6" s="9">
        <v>122</v>
      </c>
      <c r="M6" s="9">
        <v>84</v>
      </c>
      <c r="N6" s="9">
        <v>191</v>
      </c>
      <c r="O6" s="9">
        <v>217</v>
      </c>
      <c r="P6" s="9">
        <v>23</v>
      </c>
      <c r="Q6" s="9">
        <v>4</v>
      </c>
      <c r="R6" s="9">
        <v>24</v>
      </c>
      <c r="S6" s="9">
        <v>1055</v>
      </c>
      <c r="T6" s="8">
        <f t="shared" si="1"/>
        <v>0.20677146311970979</v>
      </c>
      <c r="U6" s="9">
        <v>15</v>
      </c>
      <c r="V6" s="9">
        <v>17</v>
      </c>
      <c r="W6" s="9">
        <v>0</v>
      </c>
      <c r="X6" s="9">
        <v>5</v>
      </c>
      <c r="Y6" s="9">
        <v>15</v>
      </c>
    </row>
    <row r="7" spans="1:25" x14ac:dyDescent="0.3">
      <c r="A7" s="11" t="s">
        <v>59</v>
      </c>
      <c r="B7" s="12">
        <f t="shared" si="0"/>
        <v>2.7923497267759565</v>
      </c>
      <c r="C7" s="11">
        <v>17</v>
      </c>
      <c r="D7" s="11">
        <v>10</v>
      </c>
      <c r="E7" s="11">
        <v>46</v>
      </c>
      <c r="F7" s="11">
        <v>31</v>
      </c>
      <c r="G7" s="11">
        <v>11</v>
      </c>
      <c r="H7" s="11">
        <v>5</v>
      </c>
      <c r="I7" s="11">
        <v>3</v>
      </c>
      <c r="J7" s="12">
        <v>183</v>
      </c>
      <c r="K7" s="11">
        <v>156</v>
      </c>
      <c r="L7" s="11">
        <v>85</v>
      </c>
      <c r="M7" s="11">
        <v>73</v>
      </c>
      <c r="N7" s="11">
        <v>43</v>
      </c>
      <c r="O7" s="11">
        <v>173</v>
      </c>
      <c r="P7" s="11">
        <v>23</v>
      </c>
      <c r="Q7" s="11">
        <v>1</v>
      </c>
      <c r="R7" s="11">
        <v>18</v>
      </c>
      <c r="S7" s="11">
        <v>768</v>
      </c>
      <c r="T7" s="13">
        <f t="shared" si="1"/>
        <v>0.22510822510822512</v>
      </c>
      <c r="U7" s="11">
        <v>21</v>
      </c>
      <c r="V7" s="11">
        <v>17</v>
      </c>
      <c r="W7" s="11">
        <v>0</v>
      </c>
      <c r="X7" s="11">
        <v>5</v>
      </c>
      <c r="Y7" s="11">
        <v>10</v>
      </c>
    </row>
    <row r="8" spans="1:25" x14ac:dyDescent="0.3">
      <c r="A8" s="9" t="s">
        <v>70</v>
      </c>
      <c r="B8" s="10">
        <f t="shared" si="0"/>
        <v>2.9312356055394373</v>
      </c>
      <c r="C8" s="9">
        <v>30</v>
      </c>
      <c r="D8" s="9">
        <v>26</v>
      </c>
      <c r="E8" s="9">
        <v>77</v>
      </c>
      <c r="F8" s="9">
        <v>60</v>
      </c>
      <c r="G8" s="9">
        <v>22</v>
      </c>
      <c r="H8" s="9">
        <v>7</v>
      </c>
      <c r="I8" s="9">
        <v>1</v>
      </c>
      <c r="J8" s="10">
        <v>334.33</v>
      </c>
      <c r="K8" s="9">
        <v>332</v>
      </c>
      <c r="L8" s="9">
        <v>189</v>
      </c>
      <c r="M8" s="9">
        <v>140</v>
      </c>
      <c r="N8" s="9">
        <v>139</v>
      </c>
      <c r="O8" s="9">
        <v>164</v>
      </c>
      <c r="P8" s="9">
        <v>49</v>
      </c>
      <c r="Q8" s="9">
        <v>5</v>
      </c>
      <c r="R8" s="9">
        <v>22</v>
      </c>
      <c r="S8" s="9">
        <v>1481</v>
      </c>
      <c r="T8" s="8">
        <f t="shared" si="1"/>
        <v>0.26080125687352712</v>
      </c>
      <c r="U8" s="9">
        <v>39</v>
      </c>
      <c r="V8" s="9">
        <v>20</v>
      </c>
      <c r="W8" s="9">
        <v>0</v>
      </c>
      <c r="X8" s="9">
        <v>7</v>
      </c>
      <c r="Y8" s="9">
        <v>42</v>
      </c>
    </row>
    <row r="9" spans="1:25" x14ac:dyDescent="0.3">
      <c r="A9" s="9" t="s">
        <v>76</v>
      </c>
      <c r="B9" s="10">
        <f t="shared" si="0"/>
        <v>2.46875</v>
      </c>
      <c r="C9" s="9">
        <v>19</v>
      </c>
      <c r="D9" s="9">
        <v>16</v>
      </c>
      <c r="E9" s="9">
        <v>62</v>
      </c>
      <c r="F9" s="9">
        <v>36</v>
      </c>
      <c r="G9" s="9">
        <v>8</v>
      </c>
      <c r="H9" s="9">
        <v>1</v>
      </c>
      <c r="I9" s="9">
        <v>5</v>
      </c>
      <c r="J9" s="10">
        <v>224</v>
      </c>
      <c r="K9" s="9">
        <v>227</v>
      </c>
      <c r="L9" s="9">
        <v>112</v>
      </c>
      <c r="M9" s="9">
        <v>79</v>
      </c>
      <c r="N9" s="9">
        <v>65</v>
      </c>
      <c r="O9" s="9">
        <v>152</v>
      </c>
      <c r="P9" s="9">
        <v>34</v>
      </c>
      <c r="Q9" s="9">
        <v>4</v>
      </c>
      <c r="R9" s="9">
        <v>20</v>
      </c>
      <c r="S9" s="9">
        <v>978</v>
      </c>
      <c r="T9" s="8">
        <f t="shared" si="1"/>
        <v>0.26364692218350755</v>
      </c>
      <c r="U9" s="9">
        <v>14</v>
      </c>
      <c r="V9" s="9">
        <v>17</v>
      </c>
      <c r="W9" s="9">
        <v>0</v>
      </c>
      <c r="X9" s="9">
        <v>9</v>
      </c>
      <c r="Y9" s="9">
        <v>26</v>
      </c>
    </row>
    <row r="10" spans="1:25" x14ac:dyDescent="0.3">
      <c r="A10" s="9" t="s">
        <v>67</v>
      </c>
      <c r="B10" s="10">
        <f t="shared" si="0"/>
        <v>4.4228855721393039</v>
      </c>
      <c r="C10" s="9">
        <v>14</v>
      </c>
      <c r="D10" s="9">
        <v>17</v>
      </c>
      <c r="E10" s="9">
        <v>64</v>
      </c>
      <c r="F10" s="9">
        <v>38</v>
      </c>
      <c r="G10" s="9">
        <v>9</v>
      </c>
      <c r="H10" s="9">
        <v>5</v>
      </c>
      <c r="I10" s="9">
        <v>2</v>
      </c>
      <c r="J10" s="10">
        <v>201</v>
      </c>
      <c r="K10" s="9">
        <v>228</v>
      </c>
      <c r="L10" s="9">
        <v>159</v>
      </c>
      <c r="M10" s="9">
        <v>127</v>
      </c>
      <c r="N10" s="9">
        <v>101</v>
      </c>
      <c r="O10" s="9">
        <v>139</v>
      </c>
      <c r="P10" s="9">
        <v>38</v>
      </c>
      <c r="Q10" s="9">
        <v>2</v>
      </c>
      <c r="R10" s="9">
        <v>21</v>
      </c>
      <c r="S10" s="9">
        <v>953</v>
      </c>
      <c r="T10" s="8">
        <f t="shared" si="1"/>
        <v>0.28358208955223879</v>
      </c>
      <c r="U10" s="9">
        <v>38</v>
      </c>
      <c r="V10" s="9">
        <v>15</v>
      </c>
      <c r="W10" s="9">
        <v>6</v>
      </c>
      <c r="X10" s="9">
        <v>7</v>
      </c>
      <c r="Y10" s="9">
        <v>26</v>
      </c>
    </row>
    <row r="11" spans="1:25" x14ac:dyDescent="0.3">
      <c r="A11" s="3" t="s">
        <v>75</v>
      </c>
      <c r="B11" s="14">
        <f t="shared" si="0"/>
        <v>4.4172885260680124</v>
      </c>
      <c r="C11" s="15">
        <v>10</v>
      </c>
      <c r="D11" s="15">
        <v>17</v>
      </c>
      <c r="E11" s="15">
        <v>60</v>
      </c>
      <c r="F11" s="15">
        <v>24</v>
      </c>
      <c r="G11" s="15">
        <v>8</v>
      </c>
      <c r="H11" s="15">
        <v>1</v>
      </c>
      <c r="I11" s="15">
        <v>3</v>
      </c>
      <c r="J11" s="14">
        <v>199.67</v>
      </c>
      <c r="K11" s="15">
        <v>232</v>
      </c>
      <c r="L11" s="15">
        <v>156</v>
      </c>
      <c r="M11" s="15">
        <v>126</v>
      </c>
      <c r="N11" s="15">
        <v>73</v>
      </c>
      <c r="O11" s="15">
        <v>129</v>
      </c>
      <c r="P11" s="15">
        <v>33</v>
      </c>
      <c r="Q11" s="15">
        <v>6</v>
      </c>
      <c r="R11" s="15">
        <v>35</v>
      </c>
      <c r="S11" s="15">
        <v>913</v>
      </c>
      <c r="T11" s="16">
        <f t="shared" si="1"/>
        <v>0.29182389937106917</v>
      </c>
      <c r="U11" s="15">
        <v>17</v>
      </c>
      <c r="V11" s="15">
        <v>18</v>
      </c>
      <c r="W11" s="15">
        <v>4</v>
      </c>
      <c r="X11" s="15">
        <v>7</v>
      </c>
      <c r="Y11" s="15">
        <v>20</v>
      </c>
    </row>
    <row r="12" spans="1:25" x14ac:dyDescent="0.3">
      <c r="A12" s="9" t="s">
        <v>63</v>
      </c>
      <c r="B12" s="10">
        <f t="shared" si="0"/>
        <v>2.1552209664701687</v>
      </c>
      <c r="C12" s="9">
        <v>25</v>
      </c>
      <c r="D12" s="9">
        <v>23</v>
      </c>
      <c r="E12" s="9">
        <v>62</v>
      </c>
      <c r="F12" s="9">
        <v>49</v>
      </c>
      <c r="G12" s="9">
        <v>20</v>
      </c>
      <c r="H12" s="9">
        <v>10</v>
      </c>
      <c r="I12" s="9">
        <v>1</v>
      </c>
      <c r="J12" s="10">
        <v>266.33</v>
      </c>
      <c r="K12" s="9">
        <v>291</v>
      </c>
      <c r="L12" s="9">
        <v>135</v>
      </c>
      <c r="M12" s="9">
        <v>82</v>
      </c>
      <c r="N12" s="9">
        <v>43</v>
      </c>
      <c r="O12" s="9">
        <v>121</v>
      </c>
      <c r="P12" s="9">
        <v>33</v>
      </c>
      <c r="Q12" s="9">
        <v>3</v>
      </c>
      <c r="R12" s="9">
        <v>14</v>
      </c>
      <c r="S12" s="9">
        <v>1162</v>
      </c>
      <c r="T12" s="8">
        <f t="shared" si="1"/>
        <v>0.2704460966542751</v>
      </c>
      <c r="U12" s="9">
        <v>22</v>
      </c>
      <c r="V12" s="9">
        <v>12</v>
      </c>
      <c r="W12" s="9"/>
      <c r="X12" s="9">
        <v>1</v>
      </c>
      <c r="Y12" s="9">
        <v>30</v>
      </c>
    </row>
    <row r="13" spans="1:25" x14ac:dyDescent="0.3">
      <c r="A13" s="9" t="s">
        <v>54</v>
      </c>
      <c r="B13" s="10">
        <f t="shared" si="0"/>
        <v>3.9899202015959681</v>
      </c>
      <c r="C13" s="9">
        <v>15</v>
      </c>
      <c r="D13" s="9">
        <v>12</v>
      </c>
      <c r="E13" s="9">
        <v>54</v>
      </c>
      <c r="F13" s="9">
        <v>25</v>
      </c>
      <c r="G13" s="9">
        <v>8</v>
      </c>
      <c r="H13" s="9">
        <v>2</v>
      </c>
      <c r="I13" s="9">
        <v>2</v>
      </c>
      <c r="J13" s="10">
        <v>166.67</v>
      </c>
      <c r="K13" s="9">
        <v>177</v>
      </c>
      <c r="L13" s="9">
        <v>114</v>
      </c>
      <c r="M13" s="9">
        <v>95</v>
      </c>
      <c r="N13" s="9">
        <v>98</v>
      </c>
      <c r="O13" s="9">
        <v>108</v>
      </c>
      <c r="P13" s="9">
        <v>21</v>
      </c>
      <c r="Q13" s="9">
        <v>7</v>
      </c>
      <c r="R13" s="9">
        <v>9</v>
      </c>
      <c r="S13" s="9">
        <v>814</v>
      </c>
      <c r="T13" s="8">
        <f t="shared" si="1"/>
        <v>0.26536731634182908</v>
      </c>
      <c r="U13" s="9">
        <v>10</v>
      </c>
      <c r="V13" s="9">
        <v>28</v>
      </c>
      <c r="W13" s="9">
        <v>2</v>
      </c>
      <c r="X13" s="9">
        <v>5</v>
      </c>
      <c r="Y13" s="9">
        <v>16</v>
      </c>
    </row>
    <row r="14" spans="1:25" x14ac:dyDescent="0.3">
      <c r="A14" s="9" t="s">
        <v>80</v>
      </c>
      <c r="B14" s="10">
        <f t="shared" si="0"/>
        <v>1.7704280155642023</v>
      </c>
      <c r="C14" s="9">
        <v>19</v>
      </c>
      <c r="D14" s="9">
        <v>18</v>
      </c>
      <c r="E14" s="9">
        <v>43</v>
      </c>
      <c r="F14" s="9">
        <v>37</v>
      </c>
      <c r="G14" s="9">
        <v>30</v>
      </c>
      <c r="H14" s="9">
        <v>3</v>
      </c>
      <c r="I14" s="9">
        <v>0</v>
      </c>
      <c r="J14" s="10">
        <v>257</v>
      </c>
      <c r="K14" s="9">
        <v>187</v>
      </c>
      <c r="L14" s="9">
        <v>114</v>
      </c>
      <c r="M14" s="9">
        <v>65</v>
      </c>
      <c r="N14" s="9">
        <v>143</v>
      </c>
      <c r="O14" s="9">
        <v>107</v>
      </c>
      <c r="P14" s="9">
        <v>0</v>
      </c>
      <c r="Q14" s="9">
        <v>0</v>
      </c>
      <c r="R14" s="9">
        <v>0</v>
      </c>
      <c r="S14" s="9">
        <v>0</v>
      </c>
      <c r="T14" s="8"/>
      <c r="U14" s="9">
        <v>0</v>
      </c>
      <c r="V14" s="9">
        <v>0</v>
      </c>
      <c r="W14" s="9">
        <v>0</v>
      </c>
      <c r="X14" s="9">
        <v>0</v>
      </c>
      <c r="Y14" s="9">
        <v>0</v>
      </c>
    </row>
    <row r="15" spans="1:25" x14ac:dyDescent="0.3">
      <c r="A15" s="9" t="s">
        <v>44</v>
      </c>
      <c r="B15" s="10">
        <f t="shared" si="0"/>
        <v>1.9510763927091355</v>
      </c>
      <c r="C15" s="9">
        <v>21</v>
      </c>
      <c r="D15" s="9">
        <v>17</v>
      </c>
      <c r="E15" s="9">
        <v>56</v>
      </c>
      <c r="F15" s="9">
        <v>48</v>
      </c>
      <c r="G15" s="9">
        <v>23</v>
      </c>
      <c r="H15" s="9">
        <v>9</v>
      </c>
      <c r="I15" s="9">
        <v>0</v>
      </c>
      <c r="J15" s="10">
        <v>272.67</v>
      </c>
      <c r="K15" s="9">
        <v>282</v>
      </c>
      <c r="L15" s="9">
        <v>117</v>
      </c>
      <c r="M15" s="9">
        <v>76</v>
      </c>
      <c r="N15" s="9">
        <v>68</v>
      </c>
      <c r="O15" s="9">
        <v>98</v>
      </c>
      <c r="P15" s="9">
        <v>51</v>
      </c>
      <c r="Q15" s="9">
        <v>3</v>
      </c>
      <c r="R15" s="9">
        <v>4</v>
      </c>
      <c r="S15" s="9">
        <v>1181</v>
      </c>
      <c r="T15" s="8">
        <f>K15/(S15-N15-X15-Y15-V15)</f>
        <v>0.26628895184135976</v>
      </c>
      <c r="U15" s="9">
        <v>19</v>
      </c>
      <c r="V15" s="9">
        <v>9</v>
      </c>
      <c r="W15" s="9">
        <v>0</v>
      </c>
      <c r="X15" s="9">
        <v>7</v>
      </c>
      <c r="Y15" s="9">
        <v>38</v>
      </c>
    </row>
    <row r="16" spans="1:25" x14ac:dyDescent="0.3">
      <c r="A16" s="9" t="s">
        <v>64</v>
      </c>
      <c r="B16" s="10">
        <f t="shared" si="0"/>
        <v>1.5457245107743851</v>
      </c>
      <c r="C16" s="9">
        <v>16</v>
      </c>
      <c r="D16" s="9">
        <v>9</v>
      </c>
      <c r="E16" s="9">
        <v>64</v>
      </c>
      <c r="F16" s="9">
        <v>8</v>
      </c>
      <c r="G16" s="9">
        <v>3</v>
      </c>
      <c r="H16" s="9">
        <v>1</v>
      </c>
      <c r="I16" s="9">
        <v>18</v>
      </c>
      <c r="J16" s="10">
        <v>131.33000000000001</v>
      </c>
      <c r="K16" s="9">
        <v>89</v>
      </c>
      <c r="L16" s="9">
        <v>49</v>
      </c>
      <c r="M16" s="9">
        <v>29</v>
      </c>
      <c r="N16" s="9">
        <v>37</v>
      </c>
      <c r="O16" s="9">
        <v>98</v>
      </c>
      <c r="P16" s="9">
        <v>12</v>
      </c>
      <c r="Q16" s="9">
        <v>1</v>
      </c>
      <c r="R16" s="9">
        <v>2</v>
      </c>
      <c r="S16" s="9">
        <v>545</v>
      </c>
      <c r="T16" s="8">
        <f>K16/(S16-N16-X16-Y16-V16)</f>
        <v>0.18541666666666667</v>
      </c>
      <c r="U16" s="9">
        <v>12</v>
      </c>
      <c r="V16" s="9">
        <v>11</v>
      </c>
      <c r="W16" s="9">
        <v>0</v>
      </c>
      <c r="X16" s="9">
        <v>2</v>
      </c>
      <c r="Y16" s="9">
        <v>15</v>
      </c>
    </row>
    <row r="17" spans="1:25" x14ac:dyDescent="0.3">
      <c r="A17" s="9" t="s">
        <v>25</v>
      </c>
      <c r="B17" s="10">
        <f t="shared" si="0"/>
        <v>1.2594142259414225</v>
      </c>
      <c r="C17" s="9">
        <v>28</v>
      </c>
      <c r="D17" s="9">
        <v>9</v>
      </c>
      <c r="E17" s="9">
        <v>45</v>
      </c>
      <c r="F17" s="9">
        <v>37</v>
      </c>
      <c r="G17" s="9">
        <v>28</v>
      </c>
      <c r="H17" s="9">
        <v>8</v>
      </c>
      <c r="I17" s="9">
        <v>3</v>
      </c>
      <c r="J17" s="10">
        <v>239</v>
      </c>
      <c r="K17" s="9">
        <v>166</v>
      </c>
      <c r="L17" s="9">
        <v>70</v>
      </c>
      <c r="M17" s="9">
        <v>43</v>
      </c>
      <c r="N17" s="9">
        <v>57</v>
      </c>
      <c r="O17" s="9">
        <v>81</v>
      </c>
      <c r="P17" s="9">
        <v>0</v>
      </c>
      <c r="Q17" s="9">
        <v>0</v>
      </c>
      <c r="R17" s="9">
        <v>0</v>
      </c>
      <c r="S17" s="9">
        <v>0</v>
      </c>
      <c r="T17" s="8"/>
      <c r="U17" s="9">
        <v>0</v>
      </c>
      <c r="V17" s="9">
        <v>0</v>
      </c>
      <c r="W17" s="9">
        <v>0</v>
      </c>
      <c r="X17" s="9">
        <v>0</v>
      </c>
      <c r="Y17" s="9">
        <v>0</v>
      </c>
    </row>
    <row r="18" spans="1:25" x14ac:dyDescent="0.3">
      <c r="A18" s="9" t="s">
        <v>71</v>
      </c>
      <c r="B18" s="10">
        <f t="shared" si="0"/>
        <v>3.1315789473684212</v>
      </c>
      <c r="C18" s="9">
        <v>5</v>
      </c>
      <c r="D18" s="9">
        <v>4</v>
      </c>
      <c r="E18" s="9">
        <v>26</v>
      </c>
      <c r="F18" s="9">
        <v>9</v>
      </c>
      <c r="G18" s="9">
        <v>1</v>
      </c>
      <c r="H18" s="9">
        <v>0</v>
      </c>
      <c r="I18" s="9">
        <v>0</v>
      </c>
      <c r="J18" s="10">
        <v>76</v>
      </c>
      <c r="K18" s="9">
        <v>83</v>
      </c>
      <c r="L18" s="9">
        <v>41</v>
      </c>
      <c r="M18" s="9">
        <v>34</v>
      </c>
      <c r="N18" s="9">
        <v>33</v>
      </c>
      <c r="O18" s="9">
        <v>69</v>
      </c>
      <c r="P18" s="9">
        <v>10</v>
      </c>
      <c r="Q18" s="9">
        <v>2</v>
      </c>
      <c r="R18" s="9">
        <v>7</v>
      </c>
      <c r="S18" s="9">
        <v>349</v>
      </c>
      <c r="T18" s="8">
        <f t="shared" ref="T18:T27" si="2">K18/(S18-N18-X18-Y18-V18)</f>
        <v>0.26860841423948217</v>
      </c>
      <c r="U18" s="9">
        <v>12</v>
      </c>
      <c r="V18" s="9">
        <v>0</v>
      </c>
      <c r="W18" s="9">
        <v>0</v>
      </c>
      <c r="X18" s="9">
        <v>4</v>
      </c>
      <c r="Y18" s="9">
        <v>3</v>
      </c>
    </row>
    <row r="19" spans="1:25" x14ac:dyDescent="0.3">
      <c r="A19" s="9" t="s">
        <v>56</v>
      </c>
      <c r="B19" s="10">
        <f t="shared" si="0"/>
        <v>2.649656526005888</v>
      </c>
      <c r="C19" s="9">
        <v>10</v>
      </c>
      <c r="D19" s="9">
        <v>1</v>
      </c>
      <c r="E19" s="9">
        <v>31</v>
      </c>
      <c r="F19" s="9">
        <v>12</v>
      </c>
      <c r="G19" s="9">
        <v>3</v>
      </c>
      <c r="H19" s="9">
        <v>3</v>
      </c>
      <c r="I19" s="9">
        <v>1</v>
      </c>
      <c r="J19" s="10">
        <v>71.33</v>
      </c>
      <c r="K19" s="9">
        <v>47</v>
      </c>
      <c r="L19" s="9">
        <v>31</v>
      </c>
      <c r="M19" s="9">
        <v>27</v>
      </c>
      <c r="N19" s="9">
        <v>47</v>
      </c>
      <c r="O19" s="9">
        <v>66</v>
      </c>
      <c r="P19" s="9">
        <v>10</v>
      </c>
      <c r="Q19" s="9">
        <v>1</v>
      </c>
      <c r="R19" s="9">
        <v>1</v>
      </c>
      <c r="S19" s="9">
        <v>318</v>
      </c>
      <c r="T19" s="8">
        <f t="shared" si="2"/>
        <v>0.18650793650793651</v>
      </c>
      <c r="U19" s="9">
        <v>2</v>
      </c>
      <c r="V19" s="9">
        <v>11</v>
      </c>
      <c r="W19" s="9">
        <v>0</v>
      </c>
      <c r="X19" s="9">
        <v>1</v>
      </c>
      <c r="Y19" s="9">
        <v>7</v>
      </c>
    </row>
    <row r="20" spans="1:25" x14ac:dyDescent="0.3">
      <c r="A20" s="9" t="s">
        <v>48</v>
      </c>
      <c r="B20" s="10">
        <f t="shared" si="0"/>
        <v>4.1661605733025633</v>
      </c>
      <c r="C20" s="9">
        <v>6</v>
      </c>
      <c r="D20" s="9">
        <v>0</v>
      </c>
      <c r="E20" s="9">
        <v>40</v>
      </c>
      <c r="F20" s="9">
        <v>9</v>
      </c>
      <c r="G20" s="9">
        <v>2</v>
      </c>
      <c r="H20" s="9">
        <v>1</v>
      </c>
      <c r="I20" s="9">
        <v>0</v>
      </c>
      <c r="J20" s="10">
        <v>82.33</v>
      </c>
      <c r="K20" s="9">
        <v>91</v>
      </c>
      <c r="L20" s="9">
        <v>61</v>
      </c>
      <c r="M20" s="9">
        <v>49</v>
      </c>
      <c r="N20" s="9">
        <v>42</v>
      </c>
      <c r="O20" s="9">
        <v>64</v>
      </c>
      <c r="P20" s="9">
        <v>18</v>
      </c>
      <c r="Q20" s="9">
        <v>2</v>
      </c>
      <c r="R20" s="9">
        <v>10</v>
      </c>
      <c r="S20" s="9">
        <v>393</v>
      </c>
      <c r="T20" s="8">
        <f t="shared" si="2"/>
        <v>0.27164179104477609</v>
      </c>
      <c r="U20" s="9">
        <v>7</v>
      </c>
      <c r="V20" s="9">
        <v>8</v>
      </c>
      <c r="W20" s="9">
        <v>0</v>
      </c>
      <c r="X20" s="9">
        <v>2</v>
      </c>
      <c r="Y20" s="9">
        <v>6</v>
      </c>
    </row>
    <row r="21" spans="1:25" x14ac:dyDescent="0.3">
      <c r="A21" s="9" t="s">
        <v>46</v>
      </c>
      <c r="B21" s="10">
        <f t="shared" si="0"/>
        <v>3.0525030525030528</v>
      </c>
      <c r="C21" s="9">
        <v>5</v>
      </c>
      <c r="D21" s="9">
        <v>4</v>
      </c>
      <c r="E21" s="9">
        <v>27</v>
      </c>
      <c r="F21" s="9">
        <v>11</v>
      </c>
      <c r="G21" s="9">
        <v>0</v>
      </c>
      <c r="H21" s="9">
        <v>0</v>
      </c>
      <c r="I21" s="9">
        <v>0</v>
      </c>
      <c r="J21" s="10">
        <v>57.33</v>
      </c>
      <c r="K21" s="9">
        <v>53</v>
      </c>
      <c r="L21" s="9">
        <v>27</v>
      </c>
      <c r="M21" s="9">
        <v>25</v>
      </c>
      <c r="N21" s="9">
        <v>26</v>
      </c>
      <c r="O21" s="9">
        <v>60</v>
      </c>
      <c r="P21" s="9">
        <v>14</v>
      </c>
      <c r="Q21" s="9">
        <v>1</v>
      </c>
      <c r="R21" s="9">
        <v>3</v>
      </c>
      <c r="S21" s="9">
        <v>251</v>
      </c>
      <c r="T21" s="8">
        <f t="shared" si="2"/>
        <v>0.25</v>
      </c>
      <c r="U21" s="9">
        <v>3</v>
      </c>
      <c r="V21" s="9">
        <v>4</v>
      </c>
      <c r="W21" s="9">
        <v>0</v>
      </c>
      <c r="X21" s="9">
        <v>3</v>
      </c>
      <c r="Y21" s="9">
        <v>6</v>
      </c>
    </row>
    <row r="22" spans="1:25" x14ac:dyDescent="0.3">
      <c r="A22" s="9" t="s">
        <v>21</v>
      </c>
      <c r="B22" s="10">
        <f t="shared" si="0"/>
        <v>2.7598102630444155</v>
      </c>
      <c r="C22" s="9">
        <v>8</v>
      </c>
      <c r="D22" s="9">
        <v>9</v>
      </c>
      <c r="E22" s="9">
        <v>42</v>
      </c>
      <c r="F22" s="9">
        <v>21</v>
      </c>
      <c r="G22" s="9">
        <v>3</v>
      </c>
      <c r="H22" s="9">
        <v>0</v>
      </c>
      <c r="I22" s="9">
        <v>1</v>
      </c>
      <c r="J22" s="10">
        <v>162.33000000000001</v>
      </c>
      <c r="K22" s="9">
        <v>171</v>
      </c>
      <c r="L22" s="9">
        <v>86</v>
      </c>
      <c r="M22" s="9">
        <v>64</v>
      </c>
      <c r="N22" s="9">
        <v>45</v>
      </c>
      <c r="O22" s="9">
        <v>58</v>
      </c>
      <c r="P22" s="9">
        <v>29</v>
      </c>
      <c r="Q22" s="9">
        <v>4</v>
      </c>
      <c r="R22" s="9">
        <v>7</v>
      </c>
      <c r="S22" s="9">
        <v>445</v>
      </c>
      <c r="T22" s="8">
        <f t="shared" si="2"/>
        <v>0.46467391304347827</v>
      </c>
      <c r="U22" s="9">
        <v>6</v>
      </c>
      <c r="V22" s="9">
        <v>8</v>
      </c>
      <c r="W22" s="9">
        <v>0</v>
      </c>
      <c r="X22" s="9">
        <v>1</v>
      </c>
      <c r="Y22" s="9">
        <v>23</v>
      </c>
    </row>
    <row r="23" spans="1:25" x14ac:dyDescent="0.3">
      <c r="A23" s="3" t="s">
        <v>51</v>
      </c>
      <c r="B23" s="10">
        <f t="shared" si="0"/>
        <v>3.3670886075949369</v>
      </c>
      <c r="C23" s="9">
        <v>4</v>
      </c>
      <c r="D23" s="9">
        <v>4</v>
      </c>
      <c r="E23" s="9">
        <v>37</v>
      </c>
      <c r="F23" s="9">
        <v>7</v>
      </c>
      <c r="G23" s="9">
        <v>2</v>
      </c>
      <c r="H23" s="9">
        <v>1</v>
      </c>
      <c r="I23" s="9">
        <v>5</v>
      </c>
      <c r="J23" s="10">
        <v>79</v>
      </c>
      <c r="K23" s="9">
        <v>93</v>
      </c>
      <c r="L23" s="9">
        <v>46</v>
      </c>
      <c r="M23" s="9">
        <v>38</v>
      </c>
      <c r="N23" s="9">
        <v>21</v>
      </c>
      <c r="O23" s="9">
        <v>47</v>
      </c>
      <c r="P23" s="9">
        <v>16</v>
      </c>
      <c r="Q23" s="9">
        <v>2</v>
      </c>
      <c r="R23" s="9">
        <v>9</v>
      </c>
      <c r="S23" s="9">
        <v>350</v>
      </c>
      <c r="T23" s="8">
        <f t="shared" si="2"/>
        <v>0.29712460063897761</v>
      </c>
      <c r="U23" s="9">
        <v>3</v>
      </c>
      <c r="V23" s="9">
        <v>7</v>
      </c>
      <c r="W23" s="9">
        <v>1</v>
      </c>
      <c r="X23" s="9">
        <v>2</v>
      </c>
      <c r="Y23" s="9">
        <v>7</v>
      </c>
    </row>
    <row r="24" spans="1:25" x14ac:dyDescent="0.3">
      <c r="A24" s="9" t="s">
        <v>62</v>
      </c>
      <c r="B24" s="10">
        <f t="shared" si="0"/>
        <v>2.1304347826086958</v>
      </c>
      <c r="C24" s="9">
        <v>8</v>
      </c>
      <c r="D24" s="9">
        <v>8</v>
      </c>
      <c r="E24" s="9">
        <v>31</v>
      </c>
      <c r="F24" s="9">
        <v>21</v>
      </c>
      <c r="G24" s="9">
        <v>4</v>
      </c>
      <c r="H24" s="9">
        <v>0</v>
      </c>
      <c r="I24" s="9">
        <v>0</v>
      </c>
      <c r="J24" s="10">
        <v>115</v>
      </c>
      <c r="K24" s="9">
        <v>129</v>
      </c>
      <c r="L24" s="9">
        <v>56</v>
      </c>
      <c r="M24" s="9">
        <v>35</v>
      </c>
      <c r="N24" s="9">
        <v>30</v>
      </c>
      <c r="O24" s="9">
        <v>47</v>
      </c>
      <c r="P24" s="9">
        <v>15</v>
      </c>
      <c r="Q24" s="9">
        <v>2</v>
      </c>
      <c r="R24" s="9">
        <v>9</v>
      </c>
      <c r="S24" s="9">
        <v>508</v>
      </c>
      <c r="T24" s="8">
        <f t="shared" si="2"/>
        <v>0.27801724137931033</v>
      </c>
      <c r="U24" s="9">
        <v>8</v>
      </c>
      <c r="V24" s="9">
        <v>5</v>
      </c>
      <c r="W24" s="9">
        <v>0</v>
      </c>
      <c r="X24" s="9">
        <v>0</v>
      </c>
      <c r="Y24" s="9">
        <v>9</v>
      </c>
    </row>
    <row r="25" spans="1:25" x14ac:dyDescent="0.3">
      <c r="A25" s="9" t="s">
        <v>23</v>
      </c>
      <c r="B25" s="10">
        <f t="shared" si="0"/>
        <v>2.945531052754617</v>
      </c>
      <c r="C25" s="9">
        <v>10</v>
      </c>
      <c r="D25" s="9">
        <v>5</v>
      </c>
      <c r="E25" s="9">
        <v>37</v>
      </c>
      <c r="F25" s="9">
        <v>21</v>
      </c>
      <c r="G25" s="9">
        <v>3</v>
      </c>
      <c r="H25" s="9">
        <v>1</v>
      </c>
      <c r="I25" s="9">
        <v>0</v>
      </c>
      <c r="J25" s="10">
        <v>128.33000000000001</v>
      </c>
      <c r="K25" s="9">
        <v>152</v>
      </c>
      <c r="L25" s="9">
        <v>82</v>
      </c>
      <c r="M25" s="9">
        <v>54</v>
      </c>
      <c r="N25" s="9">
        <v>37</v>
      </c>
      <c r="O25" s="9">
        <v>38</v>
      </c>
      <c r="P25" s="9">
        <v>31</v>
      </c>
      <c r="Q25" s="9">
        <v>1</v>
      </c>
      <c r="R25" s="9">
        <v>9</v>
      </c>
      <c r="S25" s="9">
        <v>220</v>
      </c>
      <c r="T25" s="8">
        <f t="shared" si="2"/>
        <v>1</v>
      </c>
      <c r="U25" s="9">
        <v>12</v>
      </c>
      <c r="V25" s="9">
        <v>3</v>
      </c>
      <c r="W25" s="9">
        <v>0</v>
      </c>
      <c r="X25" s="9">
        <v>9</v>
      </c>
      <c r="Y25" s="9">
        <v>19</v>
      </c>
    </row>
    <row r="26" spans="1:25" x14ac:dyDescent="0.3">
      <c r="A26" s="9" t="s">
        <v>45</v>
      </c>
      <c r="B26" s="10">
        <f t="shared" si="0"/>
        <v>1.1666666666666665</v>
      </c>
      <c r="C26" s="9">
        <v>6</v>
      </c>
      <c r="D26" s="9">
        <v>2</v>
      </c>
      <c r="E26" s="9">
        <v>16</v>
      </c>
      <c r="F26" s="9">
        <v>7</v>
      </c>
      <c r="G26" s="9">
        <v>3</v>
      </c>
      <c r="H26" s="9">
        <v>2</v>
      </c>
      <c r="I26" s="9">
        <v>0</v>
      </c>
      <c r="J26" s="10">
        <v>48</v>
      </c>
      <c r="K26" s="9">
        <v>36</v>
      </c>
      <c r="L26" s="9">
        <v>16</v>
      </c>
      <c r="M26" s="9">
        <v>8</v>
      </c>
      <c r="N26" s="9">
        <v>9</v>
      </c>
      <c r="O26" s="9">
        <v>37</v>
      </c>
      <c r="P26" s="9">
        <v>4</v>
      </c>
      <c r="Q26" s="9">
        <v>1</v>
      </c>
      <c r="R26" s="9">
        <v>6</v>
      </c>
      <c r="S26" s="9">
        <v>195</v>
      </c>
      <c r="T26" s="8">
        <f t="shared" si="2"/>
        <v>0.20571428571428571</v>
      </c>
      <c r="U26" s="9">
        <v>0</v>
      </c>
      <c r="V26" s="9">
        <v>4</v>
      </c>
      <c r="W26" s="9">
        <v>0</v>
      </c>
      <c r="X26" s="9">
        <v>1</v>
      </c>
      <c r="Y26" s="9">
        <v>6</v>
      </c>
    </row>
    <row r="27" spans="1:25" x14ac:dyDescent="0.3">
      <c r="A27" s="9" t="s">
        <v>50</v>
      </c>
      <c r="B27" s="10">
        <f t="shared" si="0"/>
        <v>3.2058621479276388</v>
      </c>
      <c r="C27" s="9">
        <v>3</v>
      </c>
      <c r="D27" s="9">
        <v>2</v>
      </c>
      <c r="E27" s="9">
        <v>15</v>
      </c>
      <c r="F27" s="9">
        <v>6</v>
      </c>
      <c r="G27" s="9">
        <v>2</v>
      </c>
      <c r="H27" s="9">
        <v>2</v>
      </c>
      <c r="I27" s="9">
        <v>1</v>
      </c>
      <c r="J27" s="10">
        <v>43.67</v>
      </c>
      <c r="K27" s="9">
        <v>32</v>
      </c>
      <c r="L27" s="9">
        <v>21</v>
      </c>
      <c r="M27" s="9">
        <v>20</v>
      </c>
      <c r="N27" s="9">
        <v>26</v>
      </c>
      <c r="O27" s="9">
        <v>36</v>
      </c>
      <c r="P27" s="9">
        <v>4</v>
      </c>
      <c r="Q27" s="9">
        <v>0</v>
      </c>
      <c r="R27" s="9">
        <v>5</v>
      </c>
      <c r="S27" s="9">
        <v>191</v>
      </c>
      <c r="T27" s="8">
        <f t="shared" si="2"/>
        <v>0.20512820512820512</v>
      </c>
      <c r="U27" s="9">
        <v>1</v>
      </c>
      <c r="V27" s="9">
        <v>3</v>
      </c>
      <c r="W27" s="9">
        <v>0</v>
      </c>
      <c r="X27" s="9">
        <v>1</v>
      </c>
      <c r="Y27" s="9">
        <v>5</v>
      </c>
    </row>
    <row r="28" spans="1:25" s="5" customFormat="1" x14ac:dyDescent="0.3">
      <c r="A28" s="9" t="s">
        <v>49</v>
      </c>
      <c r="B28" s="10">
        <f t="shared" si="0"/>
        <v>1.0420245047520897</v>
      </c>
      <c r="C28" s="9">
        <v>9</v>
      </c>
      <c r="D28" s="9">
        <v>4</v>
      </c>
      <c r="E28" s="9">
        <v>20</v>
      </c>
      <c r="F28" s="9">
        <v>10</v>
      </c>
      <c r="G28" s="9">
        <v>7</v>
      </c>
      <c r="H28" s="9">
        <v>1</v>
      </c>
      <c r="I28" s="9">
        <v>2</v>
      </c>
      <c r="J28" s="10">
        <v>87.33</v>
      </c>
      <c r="K28" s="9">
        <v>81</v>
      </c>
      <c r="L28" s="9">
        <v>30</v>
      </c>
      <c r="M28" s="9">
        <v>13</v>
      </c>
      <c r="N28" s="9">
        <v>23</v>
      </c>
      <c r="O28" s="9">
        <v>35</v>
      </c>
      <c r="P28" s="9">
        <v>0</v>
      </c>
      <c r="Q28" s="9">
        <v>0</v>
      </c>
      <c r="R28" s="9">
        <v>0</v>
      </c>
      <c r="S28" s="9">
        <v>0</v>
      </c>
      <c r="T28" s="8"/>
      <c r="U28" s="9">
        <v>0</v>
      </c>
      <c r="V28" s="9">
        <v>0</v>
      </c>
      <c r="W28" s="9">
        <v>0</v>
      </c>
      <c r="X28" s="9">
        <v>0</v>
      </c>
      <c r="Y28" s="9">
        <v>0</v>
      </c>
    </row>
    <row r="29" spans="1:25" x14ac:dyDescent="0.3">
      <c r="A29" s="9" t="s">
        <v>61</v>
      </c>
      <c r="B29" s="10">
        <f t="shared" si="0"/>
        <v>4.2852770125497397</v>
      </c>
      <c r="C29" s="9">
        <v>2</v>
      </c>
      <c r="D29" s="9">
        <v>3</v>
      </c>
      <c r="E29" s="9">
        <v>10</v>
      </c>
      <c r="F29" s="9">
        <v>7</v>
      </c>
      <c r="G29" s="9">
        <v>2</v>
      </c>
      <c r="H29" s="9">
        <v>0</v>
      </c>
      <c r="I29" s="9">
        <v>0</v>
      </c>
      <c r="J29" s="10">
        <v>32.67</v>
      </c>
      <c r="K29" s="9">
        <v>34</v>
      </c>
      <c r="L29" s="9">
        <v>23</v>
      </c>
      <c r="M29" s="9">
        <v>20</v>
      </c>
      <c r="N29" s="9">
        <v>14</v>
      </c>
      <c r="O29" s="9">
        <v>31</v>
      </c>
      <c r="P29" s="9">
        <v>7</v>
      </c>
      <c r="Q29" s="9">
        <v>0</v>
      </c>
      <c r="R29" s="9">
        <v>3</v>
      </c>
      <c r="S29" s="9">
        <v>148</v>
      </c>
      <c r="T29" s="8">
        <f>K29/(S29-N29-X29-Y29-V29)</f>
        <v>0.27419354838709675</v>
      </c>
      <c r="U29" s="9">
        <v>2</v>
      </c>
      <c r="V29" s="9">
        <v>4</v>
      </c>
      <c r="W29" s="9">
        <v>0</v>
      </c>
      <c r="X29" s="9">
        <v>2</v>
      </c>
      <c r="Y29" s="9">
        <v>4</v>
      </c>
    </row>
    <row r="30" spans="1:25" x14ac:dyDescent="0.3">
      <c r="A30" s="9" t="s">
        <v>69</v>
      </c>
      <c r="B30" s="10">
        <f t="shared" si="0"/>
        <v>3.4663559568890183</v>
      </c>
      <c r="C30" s="9">
        <v>2</v>
      </c>
      <c r="D30" s="9">
        <v>2</v>
      </c>
      <c r="E30" s="9">
        <v>20</v>
      </c>
      <c r="F30" s="9">
        <v>7</v>
      </c>
      <c r="G30" s="9">
        <v>0</v>
      </c>
      <c r="H30" s="9">
        <v>0</v>
      </c>
      <c r="I30" s="9">
        <v>0</v>
      </c>
      <c r="J30" s="10">
        <v>34.33</v>
      </c>
      <c r="K30" s="9">
        <v>22</v>
      </c>
      <c r="L30" s="9">
        <v>21</v>
      </c>
      <c r="M30" s="9">
        <v>17</v>
      </c>
      <c r="N30" s="9">
        <v>23</v>
      </c>
      <c r="O30" s="9">
        <v>30</v>
      </c>
      <c r="P30" s="9">
        <v>1</v>
      </c>
      <c r="Q30" s="9">
        <v>0</v>
      </c>
      <c r="R30" s="9">
        <v>12</v>
      </c>
      <c r="S30" s="9">
        <v>159</v>
      </c>
      <c r="T30" s="8">
        <f>K30/(S30-N30-X30-Y30-V30)</f>
        <v>0.17886178861788618</v>
      </c>
      <c r="U30" s="9">
        <v>7</v>
      </c>
      <c r="V30" s="9">
        <v>10</v>
      </c>
      <c r="W30" s="9">
        <v>1</v>
      </c>
      <c r="X30" s="9">
        <v>0</v>
      </c>
      <c r="Y30" s="9">
        <v>3</v>
      </c>
    </row>
    <row r="31" spans="1:25" x14ac:dyDescent="0.3">
      <c r="A31" s="9" t="s">
        <v>74</v>
      </c>
      <c r="B31" s="10">
        <f t="shared" si="0"/>
        <v>3.604995493755633</v>
      </c>
      <c r="C31" s="9">
        <v>2</v>
      </c>
      <c r="D31" s="9">
        <v>7</v>
      </c>
      <c r="E31" s="9">
        <v>17</v>
      </c>
      <c r="F31" s="9">
        <v>11</v>
      </c>
      <c r="G31" s="9">
        <v>8</v>
      </c>
      <c r="H31" s="9">
        <v>1</v>
      </c>
      <c r="I31" s="9">
        <v>0</v>
      </c>
      <c r="J31" s="10">
        <v>77.67</v>
      </c>
      <c r="K31" s="9">
        <v>82</v>
      </c>
      <c r="L31" s="9">
        <v>74</v>
      </c>
      <c r="M31" s="9">
        <v>40</v>
      </c>
      <c r="N31" s="9">
        <v>59</v>
      </c>
      <c r="O31" s="9">
        <v>27</v>
      </c>
      <c r="P31" s="9">
        <v>0</v>
      </c>
      <c r="Q31" s="9">
        <v>0</v>
      </c>
      <c r="R31" s="9">
        <v>0</v>
      </c>
      <c r="S31" s="9">
        <v>0</v>
      </c>
      <c r="T31" s="8"/>
      <c r="U31" s="9">
        <v>0</v>
      </c>
      <c r="V31" s="9">
        <v>0</v>
      </c>
      <c r="W31" s="9">
        <v>0</v>
      </c>
      <c r="X31" s="9">
        <v>0</v>
      </c>
      <c r="Y31" s="9">
        <v>0</v>
      </c>
    </row>
    <row r="32" spans="1:25" x14ac:dyDescent="0.3">
      <c r="A32" s="1" t="s">
        <v>79</v>
      </c>
      <c r="B32" s="10">
        <f t="shared" si="0"/>
        <v>1.9727272727272727</v>
      </c>
      <c r="C32" s="9">
        <v>3</v>
      </c>
      <c r="D32" s="9">
        <v>11</v>
      </c>
      <c r="E32" s="9">
        <v>16</v>
      </c>
      <c r="F32" s="9">
        <v>14</v>
      </c>
      <c r="G32" s="9">
        <v>14</v>
      </c>
      <c r="H32" s="9">
        <v>11</v>
      </c>
      <c r="I32" s="9">
        <v>2</v>
      </c>
      <c r="J32" s="10">
        <v>110</v>
      </c>
      <c r="K32" s="9">
        <v>109</v>
      </c>
      <c r="L32" s="9">
        <v>57</v>
      </c>
      <c r="M32" s="9">
        <v>31</v>
      </c>
      <c r="N32" s="9">
        <v>14</v>
      </c>
      <c r="O32" s="9">
        <v>27</v>
      </c>
      <c r="P32" s="9">
        <v>0</v>
      </c>
      <c r="Q32" s="9">
        <v>0</v>
      </c>
      <c r="R32" s="9">
        <v>0</v>
      </c>
      <c r="S32" s="9">
        <v>0</v>
      </c>
      <c r="T32" s="8"/>
      <c r="U32" s="9">
        <v>0</v>
      </c>
      <c r="V32" s="9">
        <v>0</v>
      </c>
      <c r="W32" s="9">
        <v>0</v>
      </c>
      <c r="X32" s="9">
        <v>0</v>
      </c>
      <c r="Y32" s="9">
        <v>0</v>
      </c>
    </row>
    <row r="33" spans="1:25" x14ac:dyDescent="0.3">
      <c r="A33" s="9" t="s">
        <v>55</v>
      </c>
      <c r="B33" s="10">
        <f t="shared" si="0"/>
        <v>2.4815925824925005</v>
      </c>
      <c r="C33" s="9">
        <v>4</v>
      </c>
      <c r="D33" s="9">
        <v>3</v>
      </c>
      <c r="E33" s="9">
        <v>12</v>
      </c>
      <c r="F33" s="9">
        <v>9</v>
      </c>
      <c r="G33" s="9">
        <v>2</v>
      </c>
      <c r="H33" s="9">
        <v>1</v>
      </c>
      <c r="I33" s="9">
        <v>0</v>
      </c>
      <c r="J33" s="10">
        <v>36.67</v>
      </c>
      <c r="K33" s="9">
        <v>29</v>
      </c>
      <c r="L33" s="9">
        <v>19</v>
      </c>
      <c r="M33" s="9">
        <v>13</v>
      </c>
      <c r="N33" s="9">
        <v>25</v>
      </c>
      <c r="O33" s="9">
        <v>23</v>
      </c>
      <c r="P33" s="9">
        <v>9</v>
      </c>
      <c r="Q33" s="9">
        <v>1</v>
      </c>
      <c r="R33" s="9">
        <v>0</v>
      </c>
      <c r="S33" s="9">
        <v>172</v>
      </c>
      <c r="T33" s="8">
        <f>K33/(S33-N33-X33-Y33-V33)</f>
        <v>0.20567375886524822</v>
      </c>
      <c r="U33" s="9">
        <v>14</v>
      </c>
      <c r="V33" s="9">
        <v>2</v>
      </c>
      <c r="W33" s="9">
        <v>0</v>
      </c>
      <c r="X33" s="9">
        <v>0</v>
      </c>
      <c r="Y33" s="9">
        <v>4</v>
      </c>
    </row>
    <row r="34" spans="1:25" x14ac:dyDescent="0.3">
      <c r="A34" s="9" t="s">
        <v>60</v>
      </c>
      <c r="B34" s="10">
        <f t="shared" si="0"/>
        <v>1.2522361359570662</v>
      </c>
      <c r="C34" s="9">
        <v>7</v>
      </c>
      <c r="D34" s="9">
        <v>3</v>
      </c>
      <c r="E34" s="9">
        <v>18</v>
      </c>
      <c r="F34" s="9">
        <v>12</v>
      </c>
      <c r="G34" s="9">
        <v>5</v>
      </c>
      <c r="H34" s="9">
        <v>2</v>
      </c>
      <c r="I34" s="9">
        <v>2</v>
      </c>
      <c r="J34" s="10">
        <v>72.67</v>
      </c>
      <c r="K34" s="9">
        <v>47</v>
      </c>
      <c r="L34" s="9">
        <v>28</v>
      </c>
      <c r="M34" s="9">
        <v>13</v>
      </c>
      <c r="N34" s="9">
        <v>20</v>
      </c>
      <c r="O34" s="9">
        <v>21</v>
      </c>
      <c r="P34" s="9">
        <v>0</v>
      </c>
      <c r="Q34" s="9">
        <v>0</v>
      </c>
      <c r="R34" s="9">
        <v>0</v>
      </c>
      <c r="S34" s="9">
        <v>0</v>
      </c>
      <c r="T34" s="8"/>
      <c r="U34" s="9">
        <v>0</v>
      </c>
      <c r="V34" s="9">
        <v>0</v>
      </c>
      <c r="W34" s="9">
        <v>0</v>
      </c>
      <c r="X34" s="9">
        <v>0</v>
      </c>
      <c r="Y34" s="9">
        <v>0</v>
      </c>
    </row>
    <row r="35" spans="1:25" x14ac:dyDescent="0.3">
      <c r="A35" s="9" t="s">
        <v>47</v>
      </c>
      <c r="B35" s="10">
        <f t="shared" si="0"/>
        <v>6.8267066766691666</v>
      </c>
      <c r="C35" s="9">
        <v>1</v>
      </c>
      <c r="D35" s="9">
        <v>2</v>
      </c>
      <c r="E35" s="9">
        <v>10</v>
      </c>
      <c r="F35" s="9">
        <v>3</v>
      </c>
      <c r="G35" s="9">
        <v>0</v>
      </c>
      <c r="H35" s="9">
        <v>0</v>
      </c>
      <c r="I35" s="9">
        <v>0</v>
      </c>
      <c r="J35" s="10">
        <v>13.33</v>
      </c>
      <c r="K35" s="9">
        <v>13</v>
      </c>
      <c r="L35" s="9">
        <v>14</v>
      </c>
      <c r="M35" s="9">
        <v>13</v>
      </c>
      <c r="N35" s="9">
        <v>10</v>
      </c>
      <c r="O35" s="9">
        <v>15</v>
      </c>
      <c r="P35" s="9">
        <v>2</v>
      </c>
      <c r="Q35" s="9">
        <v>0</v>
      </c>
      <c r="R35" s="9">
        <v>2</v>
      </c>
      <c r="S35" s="9">
        <v>65</v>
      </c>
      <c r="T35" s="8">
        <f>K35/(S35-N35-X35-Y35-V35)</f>
        <v>0.25</v>
      </c>
      <c r="U35" s="9">
        <v>4</v>
      </c>
      <c r="V35" s="9">
        <v>1</v>
      </c>
      <c r="W35" s="9">
        <v>0</v>
      </c>
      <c r="X35" s="9">
        <v>2</v>
      </c>
      <c r="Y35" s="9">
        <v>0</v>
      </c>
    </row>
    <row r="36" spans="1:25" x14ac:dyDescent="0.3">
      <c r="A36" s="9" t="s">
        <v>65</v>
      </c>
      <c r="B36" s="10">
        <f t="shared" si="0"/>
        <v>3.5</v>
      </c>
      <c r="C36" s="9">
        <v>0</v>
      </c>
      <c r="D36" s="9">
        <v>1</v>
      </c>
      <c r="E36" s="9">
        <v>10</v>
      </c>
      <c r="F36" s="9">
        <v>1</v>
      </c>
      <c r="G36" s="9">
        <v>0</v>
      </c>
      <c r="H36" s="9">
        <v>0</v>
      </c>
      <c r="I36" s="9">
        <v>1</v>
      </c>
      <c r="J36" s="10">
        <v>14</v>
      </c>
      <c r="K36" s="9">
        <v>24</v>
      </c>
      <c r="L36" s="9">
        <v>13</v>
      </c>
      <c r="M36" s="9">
        <v>7</v>
      </c>
      <c r="N36" s="9">
        <v>10</v>
      </c>
      <c r="O36" s="9">
        <v>15</v>
      </c>
      <c r="P36" s="9">
        <v>4</v>
      </c>
      <c r="Q36" s="9">
        <v>0</v>
      </c>
      <c r="R36" s="9">
        <v>2</v>
      </c>
      <c r="S36" s="9">
        <v>80</v>
      </c>
      <c r="T36" s="8">
        <f>K36/(S36-N36-X36-Y36-V36)</f>
        <v>0.36363636363636365</v>
      </c>
      <c r="U36" s="9">
        <v>6</v>
      </c>
      <c r="V36" s="9">
        <v>3</v>
      </c>
      <c r="W36" s="9">
        <v>0</v>
      </c>
      <c r="X36" s="9">
        <v>0</v>
      </c>
      <c r="Y36" s="9">
        <v>1</v>
      </c>
    </row>
    <row r="37" spans="1:25" x14ac:dyDescent="0.3">
      <c r="A37" s="9" t="s">
        <v>73</v>
      </c>
      <c r="B37" s="10">
        <f t="shared" si="0"/>
        <v>6.253988513082323</v>
      </c>
      <c r="C37" s="9">
        <v>1</v>
      </c>
      <c r="D37" s="9">
        <v>1</v>
      </c>
      <c r="E37" s="9">
        <v>16</v>
      </c>
      <c r="F37" s="9">
        <v>1</v>
      </c>
      <c r="G37" s="9">
        <v>0</v>
      </c>
      <c r="H37" s="9">
        <v>0</v>
      </c>
      <c r="I37" s="9">
        <v>0</v>
      </c>
      <c r="J37" s="10">
        <v>15.67</v>
      </c>
      <c r="K37" s="9">
        <v>28</v>
      </c>
      <c r="L37" s="9">
        <v>21</v>
      </c>
      <c r="M37" s="9">
        <v>14</v>
      </c>
      <c r="N37" s="9">
        <v>9</v>
      </c>
      <c r="O37" s="9">
        <v>9</v>
      </c>
      <c r="P37" s="9">
        <v>1</v>
      </c>
      <c r="Q37" s="9">
        <v>1</v>
      </c>
      <c r="R37" s="9">
        <v>1</v>
      </c>
      <c r="S37" s="9">
        <v>87</v>
      </c>
      <c r="T37" s="8">
        <f>K37/(S37-N37-X37-Y37-V37)</f>
        <v>0.38356164383561642</v>
      </c>
      <c r="U37" s="9">
        <v>3</v>
      </c>
      <c r="V37" s="9">
        <v>2</v>
      </c>
      <c r="W37" s="9">
        <v>7</v>
      </c>
      <c r="X37" s="9">
        <v>2</v>
      </c>
      <c r="Y37" s="9">
        <v>1</v>
      </c>
    </row>
    <row r="38" spans="1:25" x14ac:dyDescent="0.3">
      <c r="A38" s="9" t="s">
        <v>57</v>
      </c>
      <c r="B38" s="10">
        <f t="shared" si="0"/>
        <v>4.9084534476042068</v>
      </c>
      <c r="C38" s="9">
        <v>3</v>
      </c>
      <c r="D38" s="9">
        <v>2</v>
      </c>
      <c r="E38" s="9">
        <v>5</v>
      </c>
      <c r="F38" s="9">
        <v>5</v>
      </c>
      <c r="G38" s="9">
        <v>2</v>
      </c>
      <c r="H38" s="9">
        <v>0</v>
      </c>
      <c r="I38" s="9">
        <v>0</v>
      </c>
      <c r="J38" s="10">
        <v>25.67</v>
      </c>
      <c r="K38" s="9">
        <v>36</v>
      </c>
      <c r="L38" s="9">
        <v>25</v>
      </c>
      <c r="M38" s="9">
        <v>18</v>
      </c>
      <c r="N38" s="9">
        <v>11</v>
      </c>
      <c r="O38" s="9">
        <v>6</v>
      </c>
      <c r="P38" s="9">
        <v>0</v>
      </c>
      <c r="Q38" s="9">
        <v>0</v>
      </c>
      <c r="R38" s="9">
        <v>0</v>
      </c>
      <c r="S38" s="9">
        <v>0</v>
      </c>
      <c r="T38" s="8"/>
      <c r="U38" s="9">
        <v>0</v>
      </c>
      <c r="V38" s="9">
        <v>0</v>
      </c>
      <c r="W38" s="9">
        <v>0</v>
      </c>
      <c r="X38" s="9">
        <v>0</v>
      </c>
      <c r="Y38" s="9">
        <v>0</v>
      </c>
    </row>
    <row r="39" spans="1:25" x14ac:dyDescent="0.3">
      <c r="A39" s="9" t="s">
        <v>77</v>
      </c>
      <c r="B39" s="10">
        <f t="shared" si="0"/>
        <v>6.0367454068241466</v>
      </c>
      <c r="C39" s="9">
        <v>0</v>
      </c>
      <c r="D39" s="9">
        <v>2</v>
      </c>
      <c r="E39" s="9">
        <v>16</v>
      </c>
      <c r="F39" s="9">
        <v>0</v>
      </c>
      <c r="G39" s="9">
        <v>0</v>
      </c>
      <c r="H39" s="9">
        <v>0</v>
      </c>
      <c r="I39" s="9">
        <v>5</v>
      </c>
      <c r="J39" s="10">
        <v>26.67</v>
      </c>
      <c r="K39" s="9">
        <v>45</v>
      </c>
      <c r="L39" s="9">
        <v>24</v>
      </c>
      <c r="M39" s="9">
        <v>23</v>
      </c>
      <c r="N39" s="9">
        <v>12</v>
      </c>
      <c r="O39" s="9">
        <v>4</v>
      </c>
      <c r="P39" s="9">
        <v>7</v>
      </c>
      <c r="Q39" s="9">
        <v>0</v>
      </c>
      <c r="R39" s="9">
        <v>2</v>
      </c>
      <c r="S39" s="9">
        <v>136</v>
      </c>
      <c r="T39" s="8">
        <f>K39/(S39-N39-X39-Y39-V39)</f>
        <v>0.375</v>
      </c>
      <c r="U39" s="9">
        <v>3</v>
      </c>
      <c r="V39" s="9">
        <v>0</v>
      </c>
      <c r="W39" s="9">
        <v>0</v>
      </c>
      <c r="X39" s="9">
        <v>1</v>
      </c>
      <c r="Y39" s="9">
        <v>3</v>
      </c>
    </row>
    <row r="40" spans="1:25" x14ac:dyDescent="0.3">
      <c r="A40" s="9" t="s">
        <v>43</v>
      </c>
      <c r="B40" s="10">
        <f t="shared" si="0"/>
        <v>0</v>
      </c>
      <c r="C40" s="9">
        <v>0</v>
      </c>
      <c r="D40" s="9">
        <v>0</v>
      </c>
      <c r="E40" s="9">
        <v>2</v>
      </c>
      <c r="F40" s="9">
        <v>0</v>
      </c>
      <c r="G40" s="9">
        <v>0</v>
      </c>
      <c r="H40" s="9">
        <v>0</v>
      </c>
      <c r="I40" s="9">
        <v>0</v>
      </c>
      <c r="J40" s="10">
        <v>2</v>
      </c>
      <c r="K40" s="9">
        <v>0</v>
      </c>
      <c r="L40" s="9">
        <v>0</v>
      </c>
      <c r="M40" s="9">
        <v>0</v>
      </c>
      <c r="N40" s="9">
        <v>0</v>
      </c>
      <c r="O40" s="9">
        <v>3</v>
      </c>
      <c r="P40" s="9">
        <v>0</v>
      </c>
      <c r="Q40" s="9">
        <v>0</v>
      </c>
      <c r="R40" s="9">
        <v>0</v>
      </c>
      <c r="S40" s="9">
        <v>6</v>
      </c>
      <c r="T40" s="8">
        <f>K40/(S40-N40-X40-Y40-V40)</f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</row>
    <row r="41" spans="1:25" x14ac:dyDescent="0.3">
      <c r="A41" s="9" t="s">
        <v>72</v>
      </c>
      <c r="B41" s="10">
        <f t="shared" si="0"/>
        <v>3.5844915874177028</v>
      </c>
      <c r="C41" s="9">
        <v>1</v>
      </c>
      <c r="D41" s="9">
        <v>2</v>
      </c>
      <c r="E41" s="9">
        <v>3</v>
      </c>
      <c r="F41" s="9">
        <v>2</v>
      </c>
      <c r="G41" s="9">
        <v>1</v>
      </c>
      <c r="H41" s="9">
        <v>0</v>
      </c>
      <c r="I41" s="9">
        <v>0</v>
      </c>
      <c r="J41" s="10">
        <v>13.67</v>
      </c>
      <c r="K41" s="9">
        <v>8</v>
      </c>
      <c r="L41" s="9">
        <v>11</v>
      </c>
      <c r="M41" s="9">
        <v>7</v>
      </c>
      <c r="N41" s="9">
        <v>16</v>
      </c>
      <c r="O41" s="9">
        <v>3</v>
      </c>
      <c r="P41" s="9">
        <v>0</v>
      </c>
      <c r="Q41" s="9">
        <v>0</v>
      </c>
      <c r="R41" s="9">
        <v>0</v>
      </c>
      <c r="S41" s="9">
        <v>0</v>
      </c>
      <c r="T41" s="8"/>
      <c r="U41" s="9">
        <v>0</v>
      </c>
      <c r="V41" s="9">
        <v>0</v>
      </c>
      <c r="W41" s="9">
        <v>0</v>
      </c>
      <c r="X41" s="9">
        <v>0</v>
      </c>
      <c r="Y41" s="9">
        <v>0</v>
      </c>
    </row>
    <row r="42" spans="1:25" x14ac:dyDescent="0.3">
      <c r="A42" s="9" t="s">
        <v>78</v>
      </c>
      <c r="B42" s="10">
        <f t="shared" si="0"/>
        <v>15.258855585831064</v>
      </c>
      <c r="C42" s="9">
        <v>0</v>
      </c>
      <c r="D42" s="9">
        <v>0</v>
      </c>
      <c r="E42" s="9">
        <v>5</v>
      </c>
      <c r="F42" s="9">
        <v>0</v>
      </c>
      <c r="G42" s="9">
        <v>0</v>
      </c>
      <c r="H42" s="9">
        <v>0</v>
      </c>
      <c r="I42" s="9">
        <v>0</v>
      </c>
      <c r="J42" s="10">
        <v>3.67</v>
      </c>
      <c r="K42" s="9">
        <v>8</v>
      </c>
      <c r="L42" s="9">
        <v>10</v>
      </c>
      <c r="M42" s="9">
        <v>8</v>
      </c>
      <c r="N42" s="9">
        <v>5</v>
      </c>
      <c r="O42" s="9">
        <v>2</v>
      </c>
      <c r="P42" s="9">
        <v>1</v>
      </c>
      <c r="Q42" s="9">
        <v>0</v>
      </c>
      <c r="R42" s="9">
        <v>2</v>
      </c>
      <c r="S42" s="9">
        <v>27</v>
      </c>
      <c r="T42" s="8">
        <f>K42/(S42-N42-X42-Y42-V42)</f>
        <v>0.42105263157894735</v>
      </c>
      <c r="U42" s="9">
        <v>5</v>
      </c>
      <c r="V42" s="9">
        <v>3</v>
      </c>
      <c r="W42" s="9">
        <v>0</v>
      </c>
      <c r="X42" s="9">
        <v>0</v>
      </c>
      <c r="Y42" s="9">
        <v>0</v>
      </c>
    </row>
    <row r="43" spans="1:25" x14ac:dyDescent="0.3">
      <c r="A43" s="2" t="s">
        <v>58</v>
      </c>
      <c r="B43" s="10">
        <f t="shared" si="0"/>
        <v>3.814713896457766</v>
      </c>
      <c r="C43" s="9">
        <v>0</v>
      </c>
      <c r="D43" s="9">
        <v>0</v>
      </c>
      <c r="E43" s="9">
        <v>3</v>
      </c>
      <c r="F43" s="9">
        <v>0</v>
      </c>
      <c r="G43" s="9">
        <v>0</v>
      </c>
      <c r="H43" s="9">
        <v>0</v>
      </c>
      <c r="I43" s="9">
        <v>0</v>
      </c>
      <c r="J43" s="10">
        <v>3.67</v>
      </c>
      <c r="K43" s="9">
        <v>6</v>
      </c>
      <c r="L43" s="9">
        <v>5</v>
      </c>
      <c r="M43" s="9">
        <v>2</v>
      </c>
      <c r="N43" s="9">
        <v>2</v>
      </c>
      <c r="O43" s="9">
        <v>1</v>
      </c>
      <c r="P43" s="9">
        <v>2</v>
      </c>
      <c r="Q43" s="9">
        <v>0</v>
      </c>
      <c r="R43" s="9">
        <v>1</v>
      </c>
      <c r="S43" s="9">
        <v>20</v>
      </c>
      <c r="T43" s="8">
        <f>K43/(S43-N43-X43-Y43-V43)</f>
        <v>0.375</v>
      </c>
      <c r="U43" s="9">
        <v>0</v>
      </c>
      <c r="V43" s="9">
        <v>0</v>
      </c>
      <c r="W43" s="9">
        <v>0</v>
      </c>
      <c r="X43" s="9">
        <v>1</v>
      </c>
      <c r="Y43" s="9">
        <v>1</v>
      </c>
    </row>
    <row r="44" spans="1:25" x14ac:dyDescent="0.3">
      <c r="A44" s="9" t="s">
        <v>66</v>
      </c>
      <c r="B44" s="10">
        <f t="shared" si="0"/>
        <v>0</v>
      </c>
      <c r="C44" s="9">
        <v>0</v>
      </c>
      <c r="D44" s="9">
        <v>0</v>
      </c>
      <c r="E44" s="9">
        <v>1</v>
      </c>
      <c r="F44" s="9">
        <v>1</v>
      </c>
      <c r="G44" s="9">
        <v>0</v>
      </c>
      <c r="H44" s="9">
        <v>0</v>
      </c>
      <c r="I44" s="9">
        <v>0</v>
      </c>
      <c r="J44" s="10">
        <v>1.33</v>
      </c>
      <c r="K44" s="9">
        <v>2</v>
      </c>
      <c r="L44" s="9">
        <v>3</v>
      </c>
      <c r="M44" s="9">
        <v>0</v>
      </c>
      <c r="N44" s="9">
        <v>1</v>
      </c>
      <c r="O44" s="9">
        <v>1</v>
      </c>
      <c r="P44" s="9">
        <v>0</v>
      </c>
      <c r="Q44" s="9">
        <v>0</v>
      </c>
      <c r="R44" s="9">
        <v>1</v>
      </c>
      <c r="S44" s="9">
        <v>10</v>
      </c>
      <c r="T44" s="8">
        <f>K44/(S44-N44-X44-Y44-V44)</f>
        <v>0.33333333333333331</v>
      </c>
      <c r="U44" s="9">
        <v>0</v>
      </c>
      <c r="V44" s="9">
        <v>2</v>
      </c>
      <c r="W44" s="9">
        <v>0</v>
      </c>
      <c r="X44" s="9">
        <v>0</v>
      </c>
      <c r="Y44" s="9">
        <v>1</v>
      </c>
    </row>
    <row r="45" spans="1:25" x14ac:dyDescent="0.3">
      <c r="A45" s="9" t="s">
        <v>52</v>
      </c>
      <c r="B45" s="10">
        <f t="shared" si="0"/>
        <v>0</v>
      </c>
      <c r="C45" s="9">
        <v>0</v>
      </c>
      <c r="D45" s="9">
        <v>0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10">
        <v>1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3</v>
      </c>
      <c r="T45" s="8">
        <f>K45/(S45-N45-X45-Y45-V45)</f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</row>
  </sheetData>
  <autoFilter ref="A1:Y45" xr:uid="{BCA015FB-0A19-45A7-87FB-F430C252F91D}">
    <sortState xmlns:xlrd2="http://schemas.microsoft.com/office/spreadsheetml/2017/richdata2" ref="A2:Y45">
      <sortCondition descending="1" ref="O1:O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722822a-c58b-491d-a8ad-76f82f483ca4" xsi:nil="true"/>
    <_ip_UnifiedCompliancePolicyProperties xmlns="http://schemas.microsoft.com/sharepoint/v3" xsi:nil="true"/>
    <lcf76f155ced4ddcb4097134ff3c332f xmlns="4c2fb306-e101-4707-a70c-51d72385d9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B446FCBF1FA4ABF1C12057D6BCA06" ma:contentTypeVersion="17" ma:contentTypeDescription="Create a new document." ma:contentTypeScope="" ma:versionID="31c7a8c8ab0916376a0a94a53892c924">
  <xsd:schema xmlns:xsd="http://www.w3.org/2001/XMLSchema" xmlns:xs="http://www.w3.org/2001/XMLSchema" xmlns:p="http://schemas.microsoft.com/office/2006/metadata/properties" xmlns:ns1="http://schemas.microsoft.com/sharepoint/v3" xmlns:ns2="4c2fb306-e101-4707-a70c-51d72385d9e9" xmlns:ns3="5722822a-c58b-491d-a8ad-76f82f483ca4" targetNamespace="http://schemas.microsoft.com/office/2006/metadata/properties" ma:root="true" ma:fieldsID="3e48ad921607c265b747f9d8d1eee9ae" ns1:_="" ns2:_="" ns3:_="">
    <xsd:import namespace="http://schemas.microsoft.com/sharepoint/v3"/>
    <xsd:import namespace="4c2fb306-e101-4707-a70c-51d72385d9e9"/>
    <xsd:import namespace="5722822a-c58b-491d-a8ad-76f82f483c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fb306-e101-4707-a70c-51d72385d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2011f1f-c1f6-43e5-98b2-4e6fd79a0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2822a-c58b-491d-a8ad-76f82f483c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1669b56-8745-40f3-aa38-e9413975ece2}" ma:internalName="TaxCatchAll" ma:showField="CatchAllData" ma:web="5722822a-c58b-491d-a8ad-76f82f483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EC8DC-6DFD-4002-B6E2-6ED27DD60F1F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sharepoint/v3"/>
    <ds:schemaRef ds:uri="4c2fb306-e101-4707-a70c-51d72385d9e9"/>
    <ds:schemaRef ds:uri="http://schemas.microsoft.com/office/infopath/2007/PartnerControls"/>
    <ds:schemaRef ds:uri="http://schemas.openxmlformats.org/package/2006/metadata/core-properties"/>
    <ds:schemaRef ds:uri="5722822a-c58b-491d-a8ad-76f82f483ca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2A9811-59DC-447A-9410-057097EF2A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D25AA-9F82-4A6B-8E79-274DC65CF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2fb306-e101-4707-a70c-51d72385d9e9"/>
    <ds:schemaRef ds:uri="5722822a-c58b-491d-a8ad-76f82f483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Hitting</vt:lpstr>
      <vt:lpstr>Pitching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Ogden, Brian</cp:lastModifiedBy>
  <cp:revision/>
  <dcterms:created xsi:type="dcterms:W3CDTF">2024-01-18T14:53:10Z</dcterms:created>
  <dcterms:modified xsi:type="dcterms:W3CDTF">2024-07-20T15:05:27Z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0x010100C6AB446FCBF1FA4ABF1C12057D6BCA06</vt:lpwstr>
  </property>
  <property fmtid="{D5CDD505-2E9C-101B-9397-08002B2CF9AE}" pid="3" name="MediaServiceImageTags">
    <vt:lpwstr/>
  </property>
</Properties>
</file>